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5480" windowHeight="11640" tabRatio="720" firstSheet="2" activeTab="3"/>
  </bookViews>
  <sheets>
    <sheet name="Красные линии" sheetId="47" state="hidden" r:id="rId1"/>
    <sheet name="Согласования" sheetId="50" state="hidden" r:id="rId2"/>
    <sheet name="Акт" sheetId="58" r:id="rId3"/>
    <sheet name="Лист1" sheetId="59" r:id="rId4"/>
  </sheets>
  <definedNames>
    <definedName name="_xlnm.Print_Area" localSheetId="2">Акт!$A$1:$C$45</definedName>
    <definedName name="_xlnm.Print_Area" localSheetId="0">'Красные линии'!$A$1:$F$39</definedName>
  </definedNames>
  <calcPr calcId="145621"/>
</workbook>
</file>

<file path=xl/calcChain.xml><?xml version="1.0" encoding="utf-8"?>
<calcChain xmlns="http://schemas.openxmlformats.org/spreadsheetml/2006/main">
  <c r="J36" i="59" l="1"/>
  <c r="M30" i="59"/>
  <c r="Q30" i="59" s="1"/>
  <c r="Q33" i="59" s="1"/>
  <c r="L29" i="59" s="1"/>
  <c r="C30" i="59"/>
  <c r="M32" i="59" s="1"/>
  <c r="Q32" i="59" s="1"/>
  <c r="C28" i="59"/>
  <c r="H19" i="59" s="1"/>
  <c r="M26" i="59"/>
  <c r="Q26" i="59" s="1"/>
  <c r="O25" i="59"/>
  <c r="M25" i="59"/>
  <c r="Q25" i="59" s="1"/>
  <c r="M24" i="59"/>
  <c r="Q24" i="59" s="1"/>
  <c r="O23" i="59"/>
  <c r="M23" i="59"/>
  <c r="Q23" i="59" s="1"/>
  <c r="M22" i="59"/>
  <c r="Q22" i="59" s="1"/>
  <c r="O21" i="59"/>
  <c r="M21" i="59"/>
  <c r="Q21" i="59" s="1"/>
  <c r="J19" i="59"/>
  <c r="C34" i="59" l="1"/>
  <c r="R29" i="59" s="1"/>
  <c r="Q27" i="59"/>
  <c r="M19" i="59" s="1"/>
  <c r="R19" i="59" s="1"/>
  <c r="H29" i="59" l="1"/>
  <c r="R35" i="59"/>
  <c r="H36" i="59" s="1"/>
  <c r="R36" i="59" s="1"/>
  <c r="Q37" i="59" s="1"/>
  <c r="C20" i="58" s="1"/>
  <c r="C21" i="58" s="1"/>
  <c r="C22" i="58" s="1"/>
  <c r="E12" i="47"/>
  <c r="E28" i="50"/>
  <c r="C24" i="58" l="1"/>
  <c r="C26" i="58" s="1"/>
  <c r="A3" i="50"/>
  <c r="D11" i="47" l="1"/>
  <c r="D10" i="47"/>
  <c r="D9" i="47" l="1"/>
  <c r="D12" i="47" s="1"/>
</calcChain>
</file>

<file path=xl/sharedStrings.xml><?xml version="1.0" encoding="utf-8"?>
<sst xmlns="http://schemas.openxmlformats.org/spreadsheetml/2006/main" count="222" uniqueCount="154">
  <si>
    <t>Стадийность проектирования</t>
  </si>
  <si>
    <t>№№ п/п</t>
  </si>
  <si>
    <t>Вид коммуникации, сооружения</t>
  </si>
  <si>
    <t>№№ глав и пунктов, сборник цен, коэф-ты</t>
  </si>
  <si>
    <t>Расчет стоимости</t>
  </si>
  <si>
    <t>Стоимость  (руб.)</t>
  </si>
  <si>
    <t>*</t>
  </si>
  <si>
    <t>Коэффициенты:</t>
  </si>
  <si>
    <t>K =</t>
  </si>
  <si>
    <t>а=</t>
  </si>
  <si>
    <t>b=</t>
  </si>
  <si>
    <t>Ц(б)2000 =</t>
  </si>
  <si>
    <t>L=</t>
  </si>
  <si>
    <t>п.м.</t>
  </si>
  <si>
    <t>количество кабелей</t>
  </si>
  <si>
    <t>К =</t>
  </si>
  <si>
    <t>Итого в текущих ценах, руб</t>
  </si>
  <si>
    <t>на проектные работы</t>
  </si>
  <si>
    <t>Наименование стройки</t>
  </si>
  <si>
    <t>Наименование объекта</t>
  </si>
  <si>
    <t>УТВЕРЖДАЮ:</t>
  </si>
  <si>
    <t>ПОДРЯДЧИК:</t>
  </si>
  <si>
    <t>СОГЛАСОВАНО:</t>
  </si>
  <si>
    <t>х</t>
  </si>
  <si>
    <t>Итого</t>
  </si>
  <si>
    <t>№</t>
  </si>
  <si>
    <t>К</t>
  </si>
  <si>
    <t>%</t>
  </si>
  <si>
    <t>ЗАКАЗЧИК:</t>
  </si>
  <si>
    <t>"___"</t>
  </si>
  <si>
    <t>П+РД</t>
  </si>
  <si>
    <t>Перечень выполняемых работ</t>
  </si>
  <si>
    <t>Начальник сметного отдела</t>
  </si>
  <si>
    <t>Э.Р. Хамидулина</t>
  </si>
  <si>
    <t>Наименование вида проектных работ</t>
  </si>
  <si>
    <t xml:space="preserve">Сводная смета  </t>
  </si>
  <si>
    <t>на изыскательские работы</t>
  </si>
  <si>
    <t>основание</t>
  </si>
  <si>
    <t>Стоимость работ в базовых ценах, руб.</t>
  </si>
  <si>
    <t>Стоимость работ в текущих ценах, руб.</t>
  </si>
  <si>
    <t>п.п.</t>
  </si>
  <si>
    <t>1</t>
  </si>
  <si>
    <t>2</t>
  </si>
  <si>
    <t>Итого изыскательских работ</t>
  </si>
  <si>
    <t>Э.Р.Хамидулина</t>
  </si>
  <si>
    <t>Разбивка основных осей зданий и сооружений, перенос их в натуру</t>
  </si>
  <si>
    <t>6</t>
  </si>
  <si>
    <t>3</t>
  </si>
  <si>
    <t>4</t>
  </si>
  <si>
    <t>5</t>
  </si>
  <si>
    <t xml:space="preserve"> Смета на инженерно-геодезические изыскания</t>
  </si>
  <si>
    <t>7</t>
  </si>
  <si>
    <t xml:space="preserve">«Строительство РП 7-11 с ПКЛ 20 кВ № 41 и  ПКЛ 20 кВ № 42 от ПС «Никулино» до РП 7-11», расположенных по адресу: 
г. Москва, п. Сосенское, в районе д. Мамыри, уч. №74/1.  
</t>
  </si>
  <si>
    <t>Обоснование стоимости</t>
  </si>
  <si>
    <t>ГУП "Мосгоргеотрест"</t>
  </si>
  <si>
    <t>Акт №9/22280-15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</si>
  <si>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</si>
  <si>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</si>
  <si>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</si>
  <si>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</si>
  <si>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</si>
  <si>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</si>
  <si>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</si>
  <si>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</si>
  <si>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</si>
  <si>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</si>
  <si>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</si>
  <si>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</si>
  <si>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Акт №9/22281-15</t>
  </si>
  <si>
    <t>Акт №9/22861-15</t>
  </si>
  <si>
    <t>Акт №9/22860-15</t>
  </si>
  <si>
    <t>Акт №9/22282-15</t>
  </si>
  <si>
    <t>Акт №9/22859-15</t>
  </si>
  <si>
    <t>Акт №9/22858-15</t>
  </si>
  <si>
    <t>Акт №9/22283-15</t>
  </si>
  <si>
    <t>Акт №9/22284-15</t>
  </si>
  <si>
    <t>ВКС-филиал ПАО МОЭК</t>
  </si>
  <si>
    <t>Акт №504 от 08.10.2015</t>
  </si>
  <si>
    <t>АО Мосводоканал</t>
  </si>
  <si>
    <t>Акт №577-СМУ-15 от 23.09.2015</t>
  </si>
  <si>
    <t>ОАО МГТС</t>
  </si>
  <si>
    <t>Счет № 6856916218 от 16/06/15</t>
  </si>
  <si>
    <t>ГУП "Московский метрополитен"</t>
  </si>
  <si>
    <t>Акт № 713 от 24.07.2015</t>
  </si>
  <si>
    <t>АО "Мосинжпроект</t>
  </si>
  <si>
    <t>Договор № 603/15489-СМУ-15</t>
  </si>
  <si>
    <t>ГУП "Моссвет"</t>
  </si>
  <si>
    <t>Акт №575 от 14.07.2015</t>
  </si>
  <si>
    <t>ПАО "РОСТЕЛЕКОМ"</t>
  </si>
  <si>
    <t>Акт №841511/50/009600 от 24.07.2015</t>
  </si>
  <si>
    <t>БКП ОАО Трансинжстрой</t>
  </si>
  <si>
    <t>Акт У1044-15/451-СМУ-15 от 15.07.2015</t>
  </si>
  <si>
    <t>ЗАО Фирма ТЭПИНЖЕНИРИНГ</t>
  </si>
  <si>
    <t>счет №126 от 12.10.2015</t>
  </si>
  <si>
    <t>в земле параллельно</t>
  </si>
  <si>
    <t>в земле одиночно</t>
  </si>
  <si>
    <t>в ГНБ одиночно</t>
  </si>
  <si>
    <t xml:space="preserve"> =</t>
  </si>
  <si>
    <t>м</t>
  </si>
  <si>
    <t>Сборник 4.2 Инженерные сети и сооружения МРР-4.2-16</t>
  </si>
  <si>
    <t>Табл.3.6 прим.4</t>
  </si>
  <si>
    <t>Табл. 3.6 прим.5</t>
  </si>
  <si>
    <t>Табл. 3.6 прим.3</t>
  </si>
  <si>
    <t>1,2*0,3</t>
  </si>
  <si>
    <t>в ГНБ параллельно</t>
  </si>
  <si>
    <t xml:space="preserve">ГНБ </t>
  </si>
  <si>
    <t xml:space="preserve">ООО «ТЭС» </t>
  </si>
  <si>
    <t>ООО «Энергии Технологии»</t>
  </si>
  <si>
    <t>125047, г. Москва, Площадь Тверская Застава,  дом 3, пом. II 9 10 11</t>
  </si>
  <si>
    <t>127254, Москва, Огородный пр-д, д. 16, стр. 17, ком. 306, 307, 310</t>
  </si>
  <si>
    <t>ИНН/КПП 7719411482/771901001</t>
  </si>
  <si>
    <t>ИНН/КПП 7743639382/771501001</t>
  </si>
  <si>
    <t>О СДАЧЕ-ПРИЕМКЕ ВЫПОЛНЕННЫХ РАБОТ (УСЛУГ)</t>
  </si>
  <si>
    <t xml:space="preserve">по Дополнительному соглашению № 30 от 01.01.2018 г. </t>
  </si>
  <si>
    <t>к Договору № ДПк/ЭТ-2013-032/405-СМУ-13 от 01.01.2018 г.</t>
  </si>
  <si>
    <t xml:space="preserve">  </t>
  </si>
  <si>
    <t>г. Москва</t>
  </si>
  <si>
    <t xml:space="preserve">   Наименование стройки: Комплекс проектно-изыскательских, строительно-монтажных и пусконаладочных работ по технологическому присоедиению к электрической сети энергопринимающих устройств для ввода в эксплуатацию КЛ 20 кВ от ТЭС " Международная" до РП "Беговая" (г. Москва, ул. Беговая, д. 32, стр. 2) и организации дополнительных связей электрических сетей 16 уч., с 11 уч. и 16 уч. с 12 (15) уч. по адресу: г. Москва, ММДЦ "Москва-Сити"</t>
  </si>
  <si>
    <r>
      <t xml:space="preserve"> 1. </t>
    </r>
    <r>
      <rPr>
        <sz val="14"/>
        <color indexed="8"/>
        <rFont val="Times New Roman"/>
        <family val="1"/>
        <charset val="204"/>
      </rPr>
      <t>Стоимость выполненных работ по настоящему Акту составляет :</t>
    </r>
  </si>
  <si>
    <t>2. Удерживается аванс:</t>
  </si>
  <si>
    <t>3. Следует к перечислению  по настоящему Акту:</t>
  </si>
  <si>
    <t>2. По выполненным, переданным и принятым работам стороны не имеют взаимных претензий.</t>
  </si>
  <si>
    <t>от Подрядчика</t>
  </si>
  <si>
    <t>от Заказчика</t>
  </si>
  <si>
    <t>СДАЛ</t>
  </si>
  <si>
    <t>ПРИНЯЛ</t>
  </si>
  <si>
    <t>_____________________ И.В. Гапченко</t>
  </si>
  <si>
    <t>м.п.</t>
  </si>
  <si>
    <t>Генеральный директор                                     ООО "Энергии Технологии"</t>
  </si>
  <si>
    <t>И.В. Гапченко</t>
  </si>
  <si>
    <t>20_____г.</t>
  </si>
  <si>
    <t>_____________________ С.В. Гусев</t>
  </si>
  <si>
    <t>Заместитель генерального директора - главный инженер
ООО "ТЭС"</t>
  </si>
  <si>
    <t>С.В. Гусев</t>
  </si>
  <si>
    <t>Итого с НДС: 0 рублей 00 копеек</t>
  </si>
  <si>
    <t xml:space="preserve">АКТ  </t>
  </si>
  <si>
    <t xml:space="preserve">  Исполнительная Смета  №1</t>
  </si>
  <si>
    <t>Прокладка двух ПКЛ 20кВ от РП "Беговая" до Выхода из коллектора Ваганьковский (земля) + Коллектор</t>
  </si>
  <si>
    <t>2ПКЛ 20 кВ от РП "Беговая" до Выхода из коллектора Ваганьковский + Коллектор</t>
  </si>
  <si>
    <t>в коллекторе</t>
  </si>
  <si>
    <t xml:space="preserve"> табл.3.6 п.1</t>
  </si>
  <si>
    <t>Табл.1 п.3</t>
  </si>
  <si>
    <t>ГНБ одиночно</t>
  </si>
  <si>
    <t xml:space="preserve"> табл.3.3 п.8</t>
  </si>
  <si>
    <t xml:space="preserve"> ГНБ под ж/д путями</t>
  </si>
  <si>
    <t>Раздел 2 пункт 2.7</t>
  </si>
  <si>
    <t>Пересчет в текущий уровень цен, 4 кв.2018</t>
  </si>
  <si>
    <t>Приложение  к  Приказу Москомэкспертизы от 19.12.17 №МКЭ-ОД/17-71</t>
  </si>
  <si>
    <t>Составил</t>
  </si>
  <si>
    <t>Наименование объекта: Проектно-изыскательские работы по прокладке  двух ПКЛ 20кВ от РП "Беговая" до Выхода из коллектора Ваганьковский (земля) + Коллектор</t>
  </si>
  <si>
    <t>Итого без НДС: 1 740 974 рубля 87 копеек ( Один миллион семьсот сорок тысяч девятьсот семьдесят четыре рубля 87 копеек )</t>
  </si>
  <si>
    <t>НДС 18%: 313 375 рублей 48 копеек ( Триста тринадцать тысяч триста семьдесят пять рублей 48 копеек )</t>
  </si>
  <si>
    <t>Итого с НДС: 2 054 350 рублей 35 копеек ( Два миллиона пятьдесят четыре тысячи триста пятьдесят рублей 35 копеек )</t>
  </si>
  <si>
    <t xml:space="preserve">Мы, нижеподписавшиеся, представитель Заказчика Генеральный директор ООО «Энергии Технологии» Гапченко И.В., действующий на основании Устава, и представитель Подрядчика  Заместитель генерального директора - главный инженер  ООО "ТЭС" Гусев С.В., действующий на основании  Доверенности № 36 от 21.12.2018 г.,  составили настоящий акт о том, что  работы выполнены в соответствии с условиями Договора, документация составлена надлежащим образом и передана Заказчику.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</si>
</sst>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0.0"/>
    <numFmt numFmtId="166" formatCode="0.000"/>
    <numFmt numFmtId="167" formatCode="* #,##0.00;* \-#,##0.00;* &quot;-&quot;??;@"/>
    <numFmt numFmtId="168" formatCode="0.0000"/>
    <numFmt numFmtId="169" formatCode="#,##0.00_ ;\-#,##0.00\ "/>
    <numFmt numFmtId="170" formatCode="_-* #,##0.0_р_._-;\-* #,##0.0_р_._-;_-* &quot;-&quot;??_р_._-;_-@_-"/>
    <numFmt numFmtId="171" formatCode="_-* #,##0.0000_р_._-;\-* #,##0.0000_р_._-;_-* &quot;-&quot;?_р_._-;_-@_-"/>
    <numFmt numFmtId="172" formatCode="_-* #,##0.0000\ _₽_-;\-* #,##0.0000\ _₽_-;_-* &quot;-&quot;????\ _₽_-;_-@_-"/>
  </numFmts>
  <fonts count="4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 Cyr"/>
    </font>
    <font>
      <sz val="10"/>
      <name val="Verdana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u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0" tint="-4.9989318521683403E-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/>
      <diagonal/>
    </border>
    <border>
      <left style="thin">
        <color indexed="8"/>
      </left>
      <right/>
      <top style="medium">
        <color auto="1"/>
      </top>
      <bottom/>
      <diagonal/>
    </border>
    <border>
      <left/>
      <right style="thin">
        <color indexed="8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indexed="8"/>
      </bottom>
      <diagonal/>
    </border>
    <border>
      <left/>
      <right/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/>
      <top style="thin">
        <color indexed="8"/>
      </top>
      <bottom style="medium">
        <color auto="1"/>
      </bottom>
      <diagonal/>
    </border>
    <border>
      <left style="thin">
        <color auto="1"/>
      </left>
      <right/>
      <top style="thin">
        <color indexed="8"/>
      </top>
      <bottom style="medium">
        <color auto="1"/>
      </bottom>
      <diagonal/>
    </border>
    <border>
      <left/>
      <right/>
      <top style="thin">
        <color indexed="8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8"/>
      </top>
      <bottom style="medium">
        <color auto="1"/>
      </bottom>
      <diagonal/>
    </border>
  </borders>
  <cellStyleXfs count="62">
    <xf numFmtId="0" fontId="0" fillId="0" borderId="0"/>
    <xf numFmtId="164" fontId="3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16">
      <alignment horizontal="center" vertical="top"/>
    </xf>
    <xf numFmtId="0" fontId="7" fillId="0" borderId="16">
      <alignment horizontal="center" vertical="top"/>
    </xf>
    <xf numFmtId="0" fontId="5" fillId="0" borderId="0">
      <alignment vertical="top"/>
    </xf>
    <xf numFmtId="0" fontId="7" fillId="0" borderId="16">
      <alignment horizontal="center" vertical="top"/>
    </xf>
    <xf numFmtId="0" fontId="7" fillId="0" borderId="16">
      <alignment horizontal="center"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>
      <alignment horizontal="right" vertical="top" wrapText="1"/>
    </xf>
    <xf numFmtId="0" fontId="2" fillId="0" borderId="0">
      <alignment horizontal="right" vertical="top" wrapText="1"/>
    </xf>
    <xf numFmtId="2" fontId="7" fillId="0" borderId="0">
      <alignment horizontal="right" vertical="top"/>
    </xf>
    <xf numFmtId="2" fontId="7" fillId="0" borderId="0">
      <alignment horizontal="right"/>
    </xf>
    <xf numFmtId="0" fontId="5" fillId="0" borderId="0"/>
    <xf numFmtId="2" fontId="7" fillId="0" borderId="0">
      <alignment horizontal="right" vertical="top"/>
    </xf>
    <xf numFmtId="0" fontId="5" fillId="0" borderId="0"/>
    <xf numFmtId="0" fontId="2" fillId="0" borderId="0"/>
    <xf numFmtId="2" fontId="7" fillId="0" borderId="0">
      <alignment horizontal="right" vertical="top"/>
    </xf>
    <xf numFmtId="2" fontId="7" fillId="0" borderId="0">
      <alignment horizontal="right" vertical="top"/>
    </xf>
    <xf numFmtId="0" fontId="5" fillId="0" borderId="0"/>
    <xf numFmtId="2" fontId="7" fillId="0" borderId="0">
      <alignment horizontal="right" vertical="top"/>
    </xf>
    <xf numFmtId="0" fontId="5" fillId="0" borderId="0"/>
    <xf numFmtId="0" fontId="2" fillId="0" borderId="0"/>
    <xf numFmtId="0" fontId="7" fillId="0" borderId="16">
      <alignment horizontal="center" vertical="center" wrapText="1"/>
    </xf>
    <xf numFmtId="0" fontId="7" fillId="0" borderId="0">
      <alignment horizontal="center" vertical="center"/>
    </xf>
    <xf numFmtId="0" fontId="5" fillId="0" borderId="0">
      <alignment vertical="top"/>
    </xf>
    <xf numFmtId="0" fontId="7" fillId="0" borderId="16">
      <alignment horizontal="center" vertical="top"/>
    </xf>
    <xf numFmtId="0" fontId="7" fillId="0" borderId="16">
      <alignment horizontal="center" vertical="center"/>
    </xf>
    <xf numFmtId="0" fontId="8" fillId="0" borderId="0"/>
    <xf numFmtId="0" fontId="5" fillId="0" borderId="0"/>
    <xf numFmtId="0" fontId="7" fillId="0" borderId="0">
      <alignment vertical="top"/>
    </xf>
    <xf numFmtId="0" fontId="2" fillId="0" borderId="0"/>
    <xf numFmtId="0" fontId="2" fillId="0" borderId="16">
      <alignment horizontal="center" wrapText="1"/>
    </xf>
    <xf numFmtId="0" fontId="7" fillId="0" borderId="16">
      <alignment horizontal="center" vertical="center"/>
    </xf>
    <xf numFmtId="0" fontId="2" fillId="0" borderId="16">
      <alignment horizontal="center" wrapText="1"/>
    </xf>
    <xf numFmtId="0" fontId="5" fillId="0" borderId="0"/>
    <xf numFmtId="0" fontId="7" fillId="0" borderId="0">
      <alignment horizontal="center" vertical="top"/>
    </xf>
    <xf numFmtId="0" fontId="2" fillId="0" borderId="0">
      <alignment horizontal="center"/>
    </xf>
    <xf numFmtId="164" fontId="5" fillId="0" borderId="0" applyFont="0" applyFill="0" applyBorder="0" applyAlignment="0" applyProtection="0"/>
    <xf numFmtId="167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7" fillId="0" borderId="0">
      <alignment horizontal="center" vertical="top"/>
    </xf>
    <xf numFmtId="0" fontId="2" fillId="0" borderId="0">
      <alignment horizontal="left" vertical="top"/>
    </xf>
    <xf numFmtId="0" fontId="2" fillId="0" borderId="0"/>
    <xf numFmtId="164" fontId="1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394">
    <xf numFmtId="0" fontId="0" fillId="0" borderId="0" xfId="0"/>
    <xf numFmtId="0" fontId="2" fillId="0" borderId="0" xfId="0" applyFont="1" applyFill="1"/>
    <xf numFmtId="0" fontId="13" fillId="0" borderId="0" xfId="2" applyFont="1" applyFill="1" applyBorder="1" applyAlignment="1">
      <alignment horizontal="right"/>
    </xf>
    <xf numFmtId="0" fontId="13" fillId="0" borderId="0" xfId="2" applyFont="1" applyFill="1" applyBorder="1" applyAlignment="1"/>
    <xf numFmtId="0" fontId="2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13" fillId="0" borderId="0" xfId="2" applyFont="1" applyFill="1" applyBorder="1"/>
    <xf numFmtId="4" fontId="11" fillId="0" borderId="0" xfId="0" applyNumberFormat="1" applyFont="1" applyBorder="1" applyAlignment="1">
      <alignment vertical="center" wrapText="1"/>
    </xf>
    <xf numFmtId="0" fontId="2" fillId="0" borderId="0" xfId="2" applyFont="1" applyFill="1" applyBorder="1" applyAlignment="1">
      <alignment horizontal="center" vertical="center"/>
    </xf>
    <xf numFmtId="0" fontId="2" fillId="0" borderId="0" xfId="2" applyFont="1" applyFill="1"/>
    <xf numFmtId="0" fontId="2" fillId="0" borderId="0" xfId="2" applyFont="1" applyFill="1" applyAlignment="1">
      <alignment horizontal="left"/>
    </xf>
    <xf numFmtId="0" fontId="5" fillId="0" borderId="0" xfId="2" applyFont="1" applyFill="1" applyBorder="1" applyAlignment="1">
      <alignment horizontal="center"/>
    </xf>
    <xf numFmtId="0" fontId="5" fillId="0" borderId="0" xfId="2" applyFont="1" applyFill="1"/>
    <xf numFmtId="4" fontId="5" fillId="0" borderId="0" xfId="2" applyNumberFormat="1" applyFont="1" applyFill="1"/>
    <xf numFmtId="49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horizontal="right"/>
    </xf>
    <xf numFmtId="0" fontId="14" fillId="0" borderId="0" xfId="2" applyFont="1" applyFill="1" applyBorder="1" applyAlignment="1">
      <alignment horizontal="center" vertical="center"/>
    </xf>
    <xf numFmtId="0" fontId="5" fillId="0" borderId="0" xfId="2" applyFont="1" applyFill="1" applyBorder="1"/>
    <xf numFmtId="0" fontId="5" fillId="0" borderId="0" xfId="2" applyFont="1" applyFill="1" applyAlignment="1"/>
    <xf numFmtId="0" fontId="2" fillId="0" borderId="11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13" fillId="0" borderId="24" xfId="2" applyFont="1" applyFill="1" applyBorder="1" applyAlignment="1">
      <alignment vertical="center"/>
    </xf>
    <xf numFmtId="49" fontId="2" fillId="2" borderId="25" xfId="2" applyNumberFormat="1" applyFont="1" applyFill="1" applyBorder="1" applyAlignment="1">
      <alignment horizontal="center" vertical="center"/>
    </xf>
    <xf numFmtId="4" fontId="2" fillId="2" borderId="25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/>
    <xf numFmtId="0" fontId="2" fillId="0" borderId="17" xfId="2" applyFont="1" applyFill="1" applyBorder="1" applyAlignment="1">
      <alignment horizontal="center" vertical="center"/>
    </xf>
    <xf numFmtId="0" fontId="13" fillId="2" borderId="18" xfId="2" applyFont="1" applyFill="1" applyBorder="1" applyAlignment="1">
      <alignment horizontal="left" vertical="center"/>
    </xf>
    <xf numFmtId="0" fontId="2" fillId="0" borderId="2" xfId="2" applyFont="1" applyFill="1" applyBorder="1" applyAlignment="1">
      <alignment horizontal="center" vertical="center"/>
    </xf>
    <xf numFmtId="4" fontId="13" fillId="0" borderId="17" xfId="2" applyNumberFormat="1" applyFont="1" applyFill="1" applyBorder="1" applyAlignment="1">
      <alignment horizontal="center" vertical="center"/>
    </xf>
    <xf numFmtId="4" fontId="2" fillId="0" borderId="0" xfId="2" applyNumberFormat="1" applyFont="1" applyFill="1" applyBorder="1" applyAlignment="1">
      <alignment horizontal="center" vertical="center"/>
    </xf>
    <xf numFmtId="0" fontId="13" fillId="2" borderId="0" xfId="2" applyFont="1" applyFill="1" applyBorder="1" applyAlignment="1">
      <alignment horizontal="left" vertical="center"/>
    </xf>
    <xf numFmtId="0" fontId="2" fillId="2" borderId="0" xfId="2" applyFont="1" applyFill="1" applyBorder="1" applyAlignment="1">
      <alignment horizontal="left" vertical="center"/>
    </xf>
    <xf numFmtId="169" fontId="13" fillId="0" borderId="0" xfId="2" applyNumberFormat="1" applyFont="1" applyFill="1" applyBorder="1" applyAlignment="1">
      <alignment horizontal="center" vertical="center"/>
    </xf>
    <xf numFmtId="169" fontId="19" fillId="0" borderId="0" xfId="0" applyNumberFormat="1" applyFont="1" applyBorder="1" applyAlignment="1">
      <alignment horizontal="center" vertical="center"/>
    </xf>
    <xf numFmtId="0" fontId="16" fillId="0" borderId="15" xfId="0" applyFont="1" applyBorder="1" applyAlignment="1">
      <alignment horizontal="right" vertical="center" wrapText="1"/>
    </xf>
    <xf numFmtId="0" fontId="16" fillId="0" borderId="0" xfId="0" applyFont="1" applyBorder="1" applyAlignment="1">
      <alignment horizontal="right" vertical="center" wrapText="1"/>
    </xf>
    <xf numFmtId="0" fontId="16" fillId="0" borderId="0" xfId="0" applyFont="1"/>
    <xf numFmtId="4" fontId="13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18" fillId="0" borderId="0" xfId="2" applyFont="1" applyFill="1" applyBorder="1"/>
    <xf numFmtId="0" fontId="2" fillId="0" borderId="0" xfId="2" applyFont="1" applyFill="1" applyAlignment="1">
      <alignment horizontal="left" vertical="center" wrapText="1"/>
    </xf>
    <xf numFmtId="0" fontId="2" fillId="0" borderId="0" xfId="2" applyFont="1" applyFill="1" applyBorder="1"/>
    <xf numFmtId="0" fontId="2" fillId="0" borderId="0" xfId="2" applyFont="1" applyFill="1" applyAlignment="1">
      <alignment horizontal="left" wrapText="1"/>
    </xf>
    <xf numFmtId="4" fontId="2" fillId="0" borderId="0" xfId="2" applyNumberFormat="1" applyFont="1" applyFill="1"/>
    <xf numFmtId="0" fontId="2" fillId="0" borderId="0" xfId="2" applyFont="1" applyFill="1" applyBorder="1" applyAlignment="1">
      <alignment wrapText="1"/>
    </xf>
    <xf numFmtId="4" fontId="2" fillId="0" borderId="0" xfId="2" applyNumberFormat="1" applyFont="1" applyFill="1" applyBorder="1"/>
    <xf numFmtId="0" fontId="4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3" fillId="0" borderId="14" xfId="2" applyFont="1" applyFill="1" applyBorder="1" applyAlignment="1">
      <alignment horizontal="center" vertical="center"/>
    </xf>
    <xf numFmtId="0" fontId="17" fillId="0" borderId="0" xfId="2" applyFont="1" applyFill="1" applyBorder="1" applyAlignment="1">
      <alignment wrapText="1"/>
    </xf>
    <xf numFmtId="4" fontId="13" fillId="0" borderId="0" xfId="0" applyNumberFormat="1" applyFont="1" applyBorder="1" applyAlignment="1">
      <alignment horizontal="left" vertical="center" wrapText="1"/>
    </xf>
    <xf numFmtId="0" fontId="5" fillId="0" borderId="0" xfId="2" applyFont="1" applyFill="1" applyAlignment="1">
      <alignment wrapText="1"/>
    </xf>
    <xf numFmtId="0" fontId="4" fillId="0" borderId="0" xfId="0" applyFont="1" applyBorder="1" applyAlignment="1">
      <alignment horizontal="left" wrapText="1"/>
    </xf>
    <xf numFmtId="0" fontId="2" fillId="0" borderId="0" xfId="0" applyFont="1" applyFill="1" applyBorder="1" applyAlignment="1">
      <alignment horizontal="center" vertical="top"/>
    </xf>
    <xf numFmtId="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22" fillId="0" borderId="0" xfId="2" applyFont="1" applyFill="1" applyBorder="1"/>
    <xf numFmtId="0" fontId="22" fillId="0" borderId="0" xfId="2" applyFont="1" applyFill="1" applyBorder="1" applyAlignment="1">
      <alignment horizontal="center" vertical="center"/>
    </xf>
    <xf numFmtId="0" fontId="22" fillId="0" borderId="0" xfId="2" applyFont="1" applyFill="1"/>
    <xf numFmtId="0" fontId="24" fillId="0" borderId="0" xfId="2" applyFont="1" applyFill="1" applyBorder="1" applyAlignment="1">
      <alignment horizontal="center"/>
    </xf>
    <xf numFmtId="0" fontId="24" fillId="0" borderId="0" xfId="2" applyFont="1" applyFill="1"/>
    <xf numFmtId="4" fontId="24" fillId="0" borderId="0" xfId="2" applyNumberFormat="1" applyFont="1" applyFill="1"/>
    <xf numFmtId="49" fontId="22" fillId="0" borderId="0" xfId="2" applyNumberFormat="1" applyFont="1" applyFill="1" applyAlignment="1">
      <alignment horizontal="center"/>
    </xf>
    <xf numFmtId="0" fontId="25" fillId="0" borderId="0" xfId="2" applyFont="1" applyFill="1" applyBorder="1" applyAlignment="1">
      <alignment horizontal="center" vertical="center"/>
    </xf>
    <xf numFmtId="0" fontId="24" fillId="0" borderId="0" xfId="2" applyFont="1" applyFill="1" applyBorder="1"/>
    <xf numFmtId="0" fontId="24" fillId="0" borderId="0" xfId="2" applyFont="1" applyFill="1" applyAlignment="1"/>
    <xf numFmtId="0" fontId="11" fillId="0" borderId="0" xfId="2" applyFont="1" applyAlignment="1"/>
    <xf numFmtId="164" fontId="22" fillId="0" borderId="0" xfId="51" applyFont="1"/>
    <xf numFmtId="0" fontId="22" fillId="0" borderId="0" xfId="2" applyFont="1"/>
    <xf numFmtId="0" fontId="22" fillId="0" borderId="11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11" fillId="0" borderId="14" xfId="2" applyFont="1" applyFill="1" applyBorder="1" applyAlignment="1">
      <alignment horizontal="center" vertical="center"/>
    </xf>
    <xf numFmtId="0" fontId="12" fillId="0" borderId="0" xfId="2" applyFont="1" applyFill="1"/>
    <xf numFmtId="0" fontId="11" fillId="0" borderId="24" xfId="2" applyFont="1" applyFill="1" applyBorder="1" applyAlignment="1">
      <alignment vertical="center"/>
    </xf>
    <xf numFmtId="49" fontId="22" fillId="0" borderId="17" xfId="2" applyNumberFormat="1" applyFont="1" applyFill="1" applyBorder="1" applyAlignment="1">
      <alignment horizontal="center" vertical="center"/>
    </xf>
    <xf numFmtId="0" fontId="22" fillId="0" borderId="6" xfId="2" applyFont="1" applyFill="1" applyBorder="1" applyAlignment="1">
      <alignment horizontal="left" vertical="center" wrapText="1"/>
    </xf>
    <xf numFmtId="0" fontId="22" fillId="0" borderId="17" xfId="2" applyFont="1" applyFill="1" applyBorder="1" applyAlignment="1">
      <alignment horizontal="left" vertical="center" wrapText="1"/>
    </xf>
    <xf numFmtId="4" fontId="22" fillId="0" borderId="17" xfId="2" applyNumberFormat="1" applyFont="1" applyFill="1" applyBorder="1" applyAlignment="1">
      <alignment horizontal="center" vertical="center" wrapText="1"/>
    </xf>
    <xf numFmtId="169" fontId="20" fillId="0" borderId="17" xfId="0" applyNumberFormat="1" applyFont="1" applyBorder="1" applyAlignment="1">
      <alignment horizontal="center" vertical="center"/>
    </xf>
    <xf numFmtId="0" fontId="10" fillId="0" borderId="0" xfId="0" applyFont="1" applyAlignment="1"/>
    <xf numFmtId="169" fontId="11" fillId="0" borderId="17" xfId="2" applyNumberFormat="1" applyFont="1" applyFill="1" applyBorder="1" applyAlignment="1">
      <alignment horizontal="center" vertical="center"/>
    </xf>
    <xf numFmtId="4" fontId="22" fillId="0" borderId="0" xfId="2" applyNumberFormat="1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horizontal="left" vertical="center"/>
    </xf>
    <xf numFmtId="169" fontId="11" fillId="0" borderId="0" xfId="2" applyNumberFormat="1" applyFont="1" applyFill="1" applyBorder="1" applyAlignment="1">
      <alignment horizontal="center" vertical="center"/>
    </xf>
    <xf numFmtId="0" fontId="22" fillId="2" borderId="0" xfId="2" applyFont="1" applyFill="1" applyBorder="1" applyAlignment="1">
      <alignment horizontal="left" vertical="center"/>
    </xf>
    <xf numFmtId="0" fontId="23" fillId="0" borderId="0" xfId="0" applyFont="1" applyBorder="1" applyAlignment="1">
      <alignment horizontal="right" vertical="center" wrapText="1"/>
    </xf>
    <xf numFmtId="0" fontId="23" fillId="0" borderId="0" xfId="0" applyFont="1" applyBorder="1" applyAlignment="1">
      <alignment horizontal="left" wrapText="1"/>
    </xf>
    <xf numFmtId="0" fontId="10" fillId="0" borderId="15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4" fontId="11" fillId="0" borderId="0" xfId="0" applyNumberFormat="1" applyFont="1" applyBorder="1" applyAlignment="1">
      <alignment horizontal="left" wrapText="1"/>
    </xf>
    <xf numFmtId="0" fontId="10" fillId="0" borderId="0" xfId="0" applyFont="1"/>
    <xf numFmtId="0" fontId="23" fillId="0" borderId="0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horizontal="left" vertical="center" wrapText="1"/>
    </xf>
    <xf numFmtId="0" fontId="24" fillId="0" borderId="0" xfId="2" applyFont="1" applyFill="1" applyAlignment="1">
      <alignment wrapText="1"/>
    </xf>
    <xf numFmtId="0" fontId="26" fillId="0" borderId="0" xfId="2" applyFont="1" applyFill="1" applyBorder="1"/>
    <xf numFmtId="0" fontId="22" fillId="0" borderId="0" xfId="2" applyFont="1" applyFill="1" applyAlignment="1">
      <alignment horizontal="left" vertical="center" wrapText="1"/>
    </xf>
    <xf numFmtId="0" fontId="22" fillId="0" borderId="0" xfId="2" applyFont="1" applyFill="1" applyAlignment="1">
      <alignment horizontal="left"/>
    </xf>
    <xf numFmtId="0" fontId="22" fillId="0" borderId="0" xfId="2" applyFont="1" applyFill="1" applyAlignment="1">
      <alignment horizontal="left" wrapText="1"/>
    </xf>
    <xf numFmtId="4" fontId="22" fillId="0" borderId="0" xfId="2" applyNumberFormat="1" applyFont="1" applyFill="1"/>
    <xf numFmtId="0" fontId="22" fillId="0" borderId="0" xfId="2" applyFont="1" applyFill="1" applyBorder="1" applyAlignment="1">
      <alignment wrapText="1"/>
    </xf>
    <xf numFmtId="0" fontId="27" fillId="0" borderId="0" xfId="2" applyFont="1" applyFill="1" applyBorder="1" applyAlignment="1">
      <alignment wrapText="1"/>
    </xf>
    <xf numFmtId="0" fontId="5" fillId="0" borderId="0" xfId="2" applyFont="1" applyFill="1" applyAlignment="1">
      <alignment wrapText="1"/>
    </xf>
    <xf numFmtId="0" fontId="2" fillId="2" borderId="21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vertical="top" wrapText="1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0" fontId="2" fillId="0" borderId="0" xfId="1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horizontal="left" vertical="top"/>
    </xf>
    <xf numFmtId="165" fontId="2" fillId="0" borderId="0" xfId="0" applyNumberFormat="1" applyFont="1" applyFill="1" applyBorder="1" applyAlignment="1">
      <alignment horizontal="left" vertical="center"/>
    </xf>
    <xf numFmtId="2" fontId="2" fillId="0" borderId="0" xfId="0" applyNumberFormat="1" applyFont="1" applyFill="1" applyBorder="1" applyAlignment="1">
      <alignment horizontal="center" vertical="top"/>
    </xf>
    <xf numFmtId="0" fontId="13" fillId="0" borderId="0" xfId="0" applyFont="1" applyFill="1"/>
    <xf numFmtId="4" fontId="30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20" fillId="0" borderId="0" xfId="0" applyFont="1" applyAlignment="1">
      <alignment vertical="top" wrapText="1"/>
    </xf>
    <xf numFmtId="4" fontId="30" fillId="0" borderId="0" xfId="0" applyNumberFormat="1" applyFont="1" applyAlignment="1">
      <alignment horizontal="left" vertical="center"/>
    </xf>
    <xf numFmtId="0" fontId="30" fillId="0" borderId="0" xfId="0" applyFont="1"/>
    <xf numFmtId="0" fontId="30" fillId="0" borderId="0" xfId="0" applyFont="1" applyAlignment="1">
      <alignment vertical="top" wrapText="1"/>
    </xf>
    <xf numFmtId="0" fontId="23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4" fontId="30" fillId="0" borderId="0" xfId="0" applyNumberFormat="1" applyFont="1" applyAlignment="1">
      <alignment vertical="center"/>
    </xf>
    <xf numFmtId="0" fontId="34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14" fontId="36" fillId="0" borderId="0" xfId="0" applyNumberFormat="1" applyFont="1" applyAlignment="1">
      <alignment horizontal="right" vertical="center" wrapText="1"/>
    </xf>
    <xf numFmtId="0" fontId="37" fillId="0" borderId="0" xfId="0" applyFont="1"/>
    <xf numFmtId="0" fontId="30" fillId="0" borderId="0" xfId="0" applyFont="1" applyAlignment="1">
      <alignment horizontal="justify" vertical="center"/>
    </xf>
    <xf numFmtId="4" fontId="34" fillId="0" borderId="16" xfId="0" applyNumberFormat="1" applyFont="1" applyBorder="1" applyAlignment="1">
      <alignment vertical="center"/>
    </xf>
    <xf numFmtId="4" fontId="34" fillId="0" borderId="10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34" fillId="0" borderId="0" xfId="0" applyFont="1" applyAlignment="1">
      <alignment horizontal="left" wrapText="1"/>
    </xf>
    <xf numFmtId="0" fontId="30" fillId="0" borderId="0" xfId="0" applyFont="1" applyFill="1" applyAlignment="1">
      <alignment vertical="center"/>
    </xf>
    <xf numFmtId="0" fontId="1" fillId="3" borderId="0" xfId="3" applyFont="1" applyFill="1" applyAlignment="1">
      <alignment vertical="center"/>
    </xf>
    <xf numFmtId="0" fontId="1" fillId="0" borderId="0" xfId="3" applyFont="1" applyFill="1" applyAlignment="1">
      <alignment vertical="center"/>
    </xf>
    <xf numFmtId="0" fontId="23" fillId="0" borderId="0" xfId="2" applyFont="1" applyFill="1" applyBorder="1" applyAlignment="1">
      <alignment vertical="center"/>
    </xf>
    <xf numFmtId="0" fontId="30" fillId="0" borderId="0" xfId="2" applyFont="1" applyFill="1" applyBorder="1" applyAlignment="1">
      <alignment vertical="center"/>
    </xf>
    <xf numFmtId="0" fontId="23" fillId="0" borderId="0" xfId="2" applyFont="1" applyFill="1" applyBorder="1" applyAlignment="1">
      <alignment horizontal="left" vertical="center"/>
    </xf>
    <xf numFmtId="0" fontId="30" fillId="0" borderId="0" xfId="2" applyFont="1" applyFill="1" applyBorder="1" applyAlignment="1">
      <alignment horizontal="center" vertical="center"/>
    </xf>
    <xf numFmtId="4" fontId="39" fillId="0" borderId="0" xfId="2" applyNumberFormat="1" applyFont="1" applyFill="1" applyBorder="1" applyAlignment="1">
      <alignment vertical="center"/>
    </xf>
    <xf numFmtId="0" fontId="30" fillId="0" borderId="0" xfId="0" applyFont="1" applyFill="1" applyBorder="1" applyAlignment="1">
      <alignment horizontal="center" vertical="top"/>
    </xf>
    <xf numFmtId="0" fontId="30" fillId="0" borderId="0" xfId="0" applyFont="1" applyFill="1" applyBorder="1"/>
    <xf numFmtId="4" fontId="30" fillId="0" borderId="0" xfId="0" applyNumberFormat="1" applyFont="1" applyFill="1" applyBorder="1"/>
    <xf numFmtId="164" fontId="30" fillId="0" borderId="0" xfId="51" applyFont="1" applyFill="1" applyBorder="1"/>
    <xf numFmtId="0" fontId="30" fillId="0" borderId="0" xfId="2" applyFont="1" applyFill="1" applyBorder="1" applyAlignment="1">
      <alignment vertical="center" wrapText="1"/>
    </xf>
    <xf numFmtId="0" fontId="23" fillId="0" borderId="0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wrapText="1"/>
    </xf>
    <xf numFmtId="0" fontId="23" fillId="0" borderId="0" xfId="2" applyFont="1" applyFill="1" applyBorder="1" applyAlignment="1">
      <alignment vertical="center" wrapText="1"/>
    </xf>
    <xf numFmtId="0" fontId="30" fillId="0" borderId="0" xfId="0" applyFont="1" applyFill="1" applyBorder="1" applyAlignment="1">
      <alignment horizontal="center"/>
    </xf>
    <xf numFmtId="0" fontId="30" fillId="0" borderId="15" xfId="2" applyFont="1" applyFill="1" applyBorder="1" applyAlignment="1">
      <alignment vertical="center"/>
    </xf>
    <xf numFmtId="0" fontId="38" fillId="0" borderId="0" xfId="2" applyFont="1" applyBorder="1" applyAlignment="1">
      <alignment vertical="center"/>
    </xf>
    <xf numFmtId="0" fontId="22" fillId="0" borderId="15" xfId="2" applyFont="1" applyFill="1" applyBorder="1" applyAlignment="1">
      <alignment vertical="center"/>
    </xf>
    <xf numFmtId="0" fontId="38" fillId="0" borderId="15" xfId="2" applyFont="1" applyBorder="1" applyAlignment="1">
      <alignment vertical="center"/>
    </xf>
    <xf numFmtId="0" fontId="40" fillId="0" borderId="0" xfId="2" applyFont="1" applyFill="1" applyBorder="1" applyAlignment="1">
      <alignment vertical="center"/>
    </xf>
    <xf numFmtId="0" fontId="30" fillId="0" borderId="0" xfId="2" applyFont="1" applyFill="1" applyBorder="1" applyAlignment="1">
      <alignment horizontal="left" vertical="center"/>
    </xf>
    <xf numFmtId="0" fontId="30" fillId="0" borderId="8" xfId="2" applyFont="1" applyFill="1" applyBorder="1" applyAlignment="1">
      <alignment vertical="center"/>
    </xf>
    <xf numFmtId="0" fontId="22" fillId="0" borderId="0" xfId="2" applyFont="1" applyFill="1" applyBorder="1" applyAlignment="1">
      <alignment vertical="center"/>
    </xf>
    <xf numFmtId="0" fontId="34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/>
    </xf>
    <xf numFmtId="4" fontId="36" fillId="2" borderId="16" xfId="0" applyNumberFormat="1" applyFont="1" applyFill="1" applyBorder="1" applyAlignment="1">
      <alignment vertical="center"/>
    </xf>
    <xf numFmtId="9" fontId="21" fillId="0" borderId="0" xfId="0" applyNumberFormat="1" applyFont="1"/>
    <xf numFmtId="0" fontId="21" fillId="0" borderId="0" xfId="0" applyFont="1"/>
    <xf numFmtId="4" fontId="36" fillId="0" borderId="16" xfId="0" applyNumberFormat="1" applyFont="1" applyBorder="1" applyAlignment="1">
      <alignment vertical="center"/>
    </xf>
    <xf numFmtId="0" fontId="13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2" fillId="0" borderId="26" xfId="0" applyFont="1" applyFill="1" applyBorder="1" applyAlignment="1">
      <alignment horizontal="center" vertical="top" wrapText="1"/>
    </xf>
    <xf numFmtId="0" fontId="13" fillId="0" borderId="31" xfId="0" applyFont="1" applyFill="1" applyBorder="1" applyAlignment="1">
      <alignment horizontal="center" vertical="top"/>
    </xf>
    <xf numFmtId="0" fontId="2" fillId="0" borderId="12" xfId="0" applyFont="1" applyFill="1" applyBorder="1" applyAlignment="1">
      <alignment horizontal="center" vertical="top"/>
    </xf>
    <xf numFmtId="0" fontId="2" fillId="0" borderId="1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4" fontId="2" fillId="0" borderId="3" xfId="0" applyNumberFormat="1" applyFont="1" applyFill="1" applyBorder="1" applyAlignment="1">
      <alignment horizontal="center" vertical="center" wrapText="1"/>
    </xf>
    <xf numFmtId="168" fontId="2" fillId="0" borderId="3" xfId="0" applyNumberFormat="1" applyFont="1" applyFill="1" applyBorder="1" applyAlignment="1">
      <alignment horizontal="center" vertical="center" wrapText="1"/>
    </xf>
    <xf numFmtId="1" fontId="17" fillId="0" borderId="3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4" fontId="13" fillId="0" borderId="14" xfId="0" applyNumberFormat="1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center" vertical="top"/>
    </xf>
    <xf numFmtId="0" fontId="2" fillId="0" borderId="36" xfId="0" applyFont="1" applyFill="1" applyBorder="1" applyAlignment="1">
      <alignment horizontal="center" vertical="top"/>
    </xf>
    <xf numFmtId="0" fontId="18" fillId="0" borderId="11" xfId="0" applyFont="1" applyFill="1" applyBorder="1" applyAlignment="1">
      <alignment horizontal="left" vertical="center"/>
    </xf>
    <xf numFmtId="0" fontId="18" fillId="0" borderId="36" xfId="0" applyFont="1" applyFill="1" applyBorder="1" applyAlignment="1">
      <alignment horizontal="left" vertical="center"/>
    </xf>
    <xf numFmtId="3" fontId="2" fillId="0" borderId="37" xfId="0" applyNumberFormat="1" applyFont="1" applyFill="1" applyBorder="1" applyAlignment="1">
      <alignment horizontal="right" vertical="top" wrapText="1"/>
    </xf>
    <xf numFmtId="4" fontId="41" fillId="0" borderId="0" xfId="0" applyNumberFormat="1" applyFont="1" applyFill="1" applyBorder="1" applyAlignment="1">
      <alignment horizontal="left" vertical="center" wrapText="1"/>
    </xf>
    <xf numFmtId="2" fontId="41" fillId="0" borderId="0" xfId="0" applyNumberFormat="1" applyFont="1" applyAlignment="1">
      <alignment wrapText="1"/>
    </xf>
    <xf numFmtId="0" fontId="41" fillId="0" borderId="0" xfId="0" applyFont="1" applyAlignment="1">
      <alignment wrapText="1"/>
    </xf>
    <xf numFmtId="170" fontId="41" fillId="0" borderId="0" xfId="1" applyNumberFormat="1" applyFont="1" applyBorder="1" applyAlignment="1">
      <alignment horizontal="center" wrapText="1"/>
    </xf>
    <xf numFmtId="171" fontId="41" fillId="0" borderId="36" xfId="0" applyNumberFormat="1" applyFont="1" applyBorder="1" applyAlignment="1">
      <alignment horizontal="center" wrapText="1"/>
    </xf>
    <xf numFmtId="0" fontId="2" fillId="0" borderId="36" xfId="0" applyFont="1" applyFill="1" applyBorder="1" applyAlignment="1">
      <alignment horizontal="left" vertical="center"/>
    </xf>
    <xf numFmtId="2" fontId="2" fillId="0" borderId="0" xfId="0" applyNumberFormat="1" applyFont="1" applyAlignment="1">
      <alignment wrapText="1"/>
    </xf>
    <xf numFmtId="171" fontId="2" fillId="0" borderId="36" xfId="0" applyNumberFormat="1" applyFont="1" applyBorder="1" applyAlignment="1">
      <alignment horizontal="center" wrapText="1"/>
    </xf>
    <xf numFmtId="0" fontId="1" fillId="0" borderId="11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36" xfId="0" applyFont="1" applyFill="1" applyBorder="1" applyAlignment="1">
      <alignment horizontal="center" vertical="top"/>
    </xf>
    <xf numFmtId="0" fontId="42" fillId="0" borderId="11" xfId="0" applyFont="1" applyFill="1" applyBorder="1" applyAlignment="1">
      <alignment horizontal="left" vertical="center"/>
    </xf>
    <xf numFmtId="0" fontId="42" fillId="0" borderId="0" xfId="0" applyFont="1" applyFill="1" applyBorder="1" applyAlignment="1">
      <alignment horizontal="left" vertical="center"/>
    </xf>
    <xf numFmtId="0" fontId="42" fillId="0" borderId="36" xfId="0" applyFont="1" applyFill="1" applyBorder="1" applyAlignment="1">
      <alignment horizontal="left" vertical="center"/>
    </xf>
    <xf numFmtId="4" fontId="1" fillId="0" borderId="0" xfId="0" applyNumberFormat="1" applyFont="1" applyFill="1" applyBorder="1" applyAlignment="1">
      <alignment horizontal="left" vertical="center" wrapText="1"/>
    </xf>
    <xf numFmtId="2" fontId="1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wrapText="1"/>
    </xf>
    <xf numFmtId="170" fontId="1" fillId="0" borderId="0" xfId="60" applyNumberFormat="1" applyFont="1" applyBorder="1" applyAlignment="1">
      <alignment horizontal="center" wrapText="1"/>
    </xf>
    <xf numFmtId="171" fontId="1" fillId="0" borderId="36" xfId="0" applyNumberFormat="1" applyFont="1" applyBorder="1" applyAlignment="1">
      <alignment horizontal="center" wrapText="1"/>
    </xf>
    <xf numFmtId="0" fontId="2" fillId="0" borderId="11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left" vertical="center"/>
    </xf>
    <xf numFmtId="4" fontId="2" fillId="0" borderId="11" xfId="0" applyNumberFormat="1" applyFont="1" applyFill="1" applyBorder="1" applyAlignment="1">
      <alignment vertical="center" wrapText="1"/>
    </xf>
    <xf numFmtId="0" fontId="21" fillId="0" borderId="0" xfId="0" applyFont="1" applyAlignment="1">
      <alignment wrapText="1"/>
    </xf>
    <xf numFmtId="2" fontId="21" fillId="0" borderId="0" xfId="0" applyNumberFormat="1" applyFont="1" applyAlignment="1">
      <alignment wrapText="1"/>
    </xf>
    <xf numFmtId="171" fontId="2" fillId="0" borderId="36" xfId="0" applyNumberFormat="1" applyFont="1" applyBorder="1" applyAlignment="1">
      <alignment wrapText="1"/>
    </xf>
    <xf numFmtId="4" fontId="13" fillId="0" borderId="0" xfId="0" applyNumberFormat="1" applyFont="1" applyBorder="1"/>
    <xf numFmtId="0" fontId="2" fillId="0" borderId="36" xfId="0" applyFont="1" applyFill="1" applyBorder="1"/>
    <xf numFmtId="0" fontId="2" fillId="0" borderId="1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vertical="top" wrapText="1"/>
    </xf>
    <xf numFmtId="171" fontId="2" fillId="0" borderId="5" xfId="0" applyNumberFormat="1" applyFont="1" applyFill="1" applyBorder="1" applyAlignment="1">
      <alignment vertical="top" wrapText="1"/>
    </xf>
    <xf numFmtId="3" fontId="2" fillId="0" borderId="24" xfId="0" applyNumberFormat="1" applyFont="1" applyFill="1" applyBorder="1" applyAlignment="1">
      <alignment horizontal="right" vertical="top" wrapText="1"/>
    </xf>
    <xf numFmtId="3" fontId="2" fillId="0" borderId="3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2" fontId="2" fillId="0" borderId="0" xfId="0" applyNumberFormat="1" applyFont="1" applyBorder="1" applyAlignment="1">
      <alignment horizontal="center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wrapText="1"/>
    </xf>
    <xf numFmtId="3" fontId="2" fillId="0" borderId="36" xfId="0" applyNumberFormat="1" applyFont="1" applyFill="1" applyBorder="1" applyAlignment="1">
      <alignment horizontal="right" vertical="top" wrapText="1"/>
    </xf>
    <xf numFmtId="0" fontId="41" fillId="0" borderId="0" xfId="0" applyFont="1" applyFill="1" applyBorder="1" applyAlignment="1">
      <alignment wrapText="1"/>
    </xf>
    <xf numFmtId="0" fontId="41" fillId="0" borderId="0" xfId="0" applyFont="1" applyBorder="1" applyAlignment="1">
      <alignment wrapText="1"/>
    </xf>
    <xf numFmtId="0" fontId="41" fillId="0" borderId="0" xfId="0" applyFont="1" applyFill="1" applyBorder="1" applyAlignment="1">
      <alignment horizontal="left" vertical="center"/>
    </xf>
    <xf numFmtId="0" fontId="41" fillId="0" borderId="3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top" wrapText="1"/>
    </xf>
    <xf numFmtId="172" fontId="2" fillId="0" borderId="36" xfId="0" applyNumberFormat="1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center" vertical="top"/>
    </xf>
    <xf numFmtId="0" fontId="2" fillId="0" borderId="13" xfId="0" applyFont="1" applyFill="1" applyBorder="1" applyAlignment="1">
      <alignment horizontal="left" vertical="top"/>
    </xf>
    <xf numFmtId="164" fontId="43" fillId="0" borderId="1" xfId="1" applyFont="1" applyFill="1" applyBorder="1"/>
    <xf numFmtId="0" fontId="2" fillId="0" borderId="5" xfId="0" applyFont="1" applyFill="1" applyBorder="1"/>
    <xf numFmtId="0" fontId="2" fillId="0" borderId="5" xfId="0" applyFont="1" applyFill="1" applyBorder="1" applyAlignment="1">
      <alignment vertical="top" wrapText="1"/>
    </xf>
    <xf numFmtId="3" fontId="2" fillId="0" borderId="5" xfId="0" applyNumberFormat="1" applyFont="1" applyFill="1" applyBorder="1" applyAlignment="1">
      <alignment horizontal="right" vertical="top" wrapText="1"/>
    </xf>
    <xf numFmtId="0" fontId="2" fillId="0" borderId="6" xfId="0" applyFont="1" applyFill="1" applyBorder="1" applyAlignment="1">
      <alignment horizontal="center" vertical="top"/>
    </xf>
    <xf numFmtId="0" fontId="13" fillId="0" borderId="38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9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4" fontId="2" fillId="0" borderId="38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4" fontId="13" fillId="0" borderId="4" xfId="0" applyNumberFormat="1" applyFont="1" applyFill="1" applyBorder="1" applyAlignment="1">
      <alignment horizontal="right" vertical="center" wrapText="1"/>
    </xf>
    <xf numFmtId="0" fontId="2" fillId="0" borderId="17" xfId="0" applyFont="1" applyFill="1" applyBorder="1" applyAlignment="1">
      <alignment horizontal="center" vertical="center"/>
    </xf>
    <xf numFmtId="165" fontId="2" fillId="0" borderId="7" xfId="0" applyNumberFormat="1" applyFont="1" applyFill="1" applyBorder="1" applyAlignment="1">
      <alignment horizontal="left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166" fontId="2" fillId="0" borderId="15" xfId="0" applyNumberFormat="1" applyFont="1" applyFill="1" applyBorder="1" applyAlignment="1">
      <alignment vertical="center" wrapText="1"/>
    </xf>
    <xf numFmtId="0" fontId="2" fillId="0" borderId="15" xfId="0" applyFont="1" applyFill="1" applyBorder="1" applyAlignment="1">
      <alignment vertical="center" wrapText="1"/>
    </xf>
    <xf numFmtId="4" fontId="13" fillId="0" borderId="24" xfId="0" applyNumberFormat="1" applyFont="1" applyFill="1" applyBorder="1" applyAlignment="1">
      <alignment horizontal="right" vertical="center" wrapText="1"/>
    </xf>
    <xf numFmtId="0" fontId="2" fillId="0" borderId="18" xfId="0" applyFont="1" applyFill="1" applyBorder="1" applyAlignment="1">
      <alignment horizontal="center" vertical="top"/>
    </xf>
    <xf numFmtId="0" fontId="2" fillId="0" borderId="18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4" fontId="2" fillId="0" borderId="40" xfId="0" applyNumberFormat="1" applyFont="1" applyFill="1" applyBorder="1" applyAlignment="1">
      <alignment horizontal="center" vertical="top" wrapText="1"/>
    </xf>
    <xf numFmtId="3" fontId="13" fillId="0" borderId="41" xfId="0" applyNumberFormat="1" applyFont="1" applyFill="1" applyBorder="1" applyAlignment="1">
      <alignment horizontal="center" vertical="center" wrapText="1"/>
    </xf>
    <xf numFmtId="0" fontId="17" fillId="0" borderId="0" xfId="2" applyFont="1" applyFill="1" applyBorder="1" applyAlignment="1">
      <alignment wrapText="1"/>
    </xf>
    <xf numFmtId="169" fontId="13" fillId="0" borderId="2" xfId="2" applyNumberFormat="1" applyFont="1" applyFill="1" applyBorder="1" applyAlignment="1">
      <alignment horizontal="center" vertical="center"/>
    </xf>
    <xf numFmtId="169" fontId="19" fillId="0" borderId="4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left" wrapText="1"/>
    </xf>
    <xf numFmtId="4" fontId="13" fillId="0" borderId="0" xfId="0" applyNumberFormat="1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3" fillId="0" borderId="0" xfId="2" applyFont="1" applyFill="1" applyAlignment="1">
      <alignment horizontal="center" wrapText="1"/>
    </xf>
    <xf numFmtId="0" fontId="5" fillId="0" borderId="0" xfId="2" applyFont="1" applyFill="1" applyAlignment="1">
      <alignment horizontal="center" wrapText="1"/>
    </xf>
    <xf numFmtId="0" fontId="13" fillId="0" borderId="0" xfId="2" applyFont="1" applyFill="1" applyAlignment="1">
      <alignment wrapText="1"/>
    </xf>
    <xf numFmtId="0" fontId="5" fillId="0" borderId="0" xfId="2" applyFont="1" applyFill="1" applyAlignment="1">
      <alignment wrapText="1"/>
    </xf>
    <xf numFmtId="169" fontId="16" fillId="2" borderId="22" xfId="0" applyNumberFormat="1" applyFont="1" applyFill="1" applyBorder="1" applyAlignment="1">
      <alignment horizontal="center" vertical="center"/>
    </xf>
    <xf numFmtId="169" fontId="16" fillId="2" borderId="23" xfId="0" applyNumberFormat="1" applyFont="1" applyFill="1" applyBorder="1" applyAlignment="1">
      <alignment horizontal="center" vertical="center"/>
    </xf>
    <xf numFmtId="0" fontId="13" fillId="0" borderId="0" xfId="2" applyFont="1" applyFill="1" applyAlignment="1">
      <alignment horizontal="right" wrapText="1"/>
    </xf>
    <xf numFmtId="0" fontId="13" fillId="0" borderId="12" xfId="2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vertical="center"/>
    </xf>
    <xf numFmtId="0" fontId="13" fillId="0" borderId="14" xfId="2" applyFont="1" applyFill="1" applyBorder="1" applyAlignment="1">
      <alignment horizontal="center" vertical="center"/>
    </xf>
    <xf numFmtId="0" fontId="16" fillId="0" borderId="24" xfId="0" applyFont="1" applyBorder="1" applyAlignment="1">
      <alignment horizontal="center" vertical="center"/>
    </xf>
    <xf numFmtId="0" fontId="13" fillId="0" borderId="14" xfId="2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3" fillId="0" borderId="0" xfId="2" applyFont="1" applyFill="1" applyAlignment="1">
      <alignment horizontal="center"/>
    </xf>
    <xf numFmtId="0" fontId="13" fillId="0" borderId="0" xfId="2" applyFont="1" applyFill="1" applyBorder="1" applyAlignment="1">
      <alignment horizontal="center" wrapText="1"/>
    </xf>
    <xf numFmtId="0" fontId="13" fillId="0" borderId="18" xfId="2" applyFont="1" applyFill="1" applyBorder="1" applyAlignment="1">
      <alignment horizontal="left" vertical="center" wrapText="1"/>
    </xf>
    <xf numFmtId="0" fontId="13" fillId="0" borderId="2" xfId="2" applyFont="1" applyFill="1" applyBorder="1" applyAlignment="1">
      <alignment horizontal="left" vertical="center" wrapText="1"/>
    </xf>
    <xf numFmtId="0" fontId="13" fillId="0" borderId="19" xfId="2" applyFont="1" applyFill="1" applyBorder="1" applyAlignment="1">
      <alignment wrapText="1"/>
    </xf>
    <xf numFmtId="0" fontId="13" fillId="0" borderId="20" xfId="2" applyFont="1" applyFill="1" applyBorder="1" applyAlignment="1">
      <alignment wrapText="1"/>
    </xf>
    <xf numFmtId="0" fontId="11" fillId="0" borderId="0" xfId="2" applyFont="1" applyFill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0" fontId="11" fillId="0" borderId="18" xfId="2" applyFont="1" applyFill="1" applyBorder="1" applyAlignment="1">
      <alignment horizontal="left" vertical="center" wrapText="1"/>
    </xf>
    <xf numFmtId="0" fontId="11" fillId="0" borderId="4" xfId="2" applyFont="1" applyFill="1" applyBorder="1" applyAlignment="1">
      <alignment horizontal="left" vertical="center" wrapText="1"/>
    </xf>
    <xf numFmtId="0" fontId="11" fillId="0" borderId="6" xfId="2" applyFont="1" applyFill="1" applyBorder="1" applyAlignment="1">
      <alignment wrapText="1"/>
    </xf>
    <xf numFmtId="0" fontId="11" fillId="0" borderId="2" xfId="2" applyFont="1" applyFill="1" applyBorder="1" applyAlignment="1">
      <alignment wrapText="1"/>
    </xf>
    <xf numFmtId="0" fontId="11" fillId="0" borderId="20" xfId="2" applyFont="1" applyFill="1" applyBorder="1" applyAlignment="1">
      <alignment wrapText="1"/>
    </xf>
    <xf numFmtId="0" fontId="27" fillId="0" borderId="0" xfId="2" applyFont="1" applyFill="1" applyBorder="1" applyAlignment="1">
      <alignment wrapText="1"/>
    </xf>
    <xf numFmtId="0" fontId="11" fillId="0" borderId="6" xfId="2" applyFont="1" applyFill="1" applyBorder="1" applyAlignment="1">
      <alignment horizontal="left" vertical="top"/>
    </xf>
    <xf numFmtId="0" fontId="11" fillId="0" borderId="19" xfId="2" applyFont="1" applyFill="1" applyBorder="1" applyAlignment="1">
      <alignment horizontal="left" vertical="top"/>
    </xf>
    <xf numFmtId="0" fontId="11" fillId="0" borderId="19" xfId="2" applyFont="1" applyBorder="1" applyAlignment="1">
      <alignment horizontal="center" vertical="top" wrapText="1"/>
    </xf>
    <xf numFmtId="0" fontId="11" fillId="0" borderId="14" xfId="2" applyFont="1" applyFill="1" applyBorder="1" applyAlignment="1">
      <alignment horizontal="center" vertical="center" wrapText="1"/>
    </xf>
    <xf numFmtId="0" fontId="22" fillId="0" borderId="24" xfId="2" applyFont="1" applyFill="1" applyBorder="1" applyAlignment="1">
      <alignment vertical="center" wrapText="1"/>
    </xf>
    <xf numFmtId="0" fontId="11" fillId="0" borderId="14" xfId="2" applyFont="1" applyFill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3" fillId="0" borderId="24" xfId="2" applyFont="1" applyFill="1" applyBorder="1" applyAlignment="1">
      <alignment horizontal="center" vertical="center" wrapText="1"/>
    </xf>
    <xf numFmtId="0" fontId="11" fillId="2" borderId="18" xfId="2" applyFont="1" applyFill="1" applyBorder="1" applyAlignment="1">
      <alignment horizontal="left" vertical="center" wrapText="1"/>
    </xf>
    <xf numFmtId="0" fontId="11" fillId="2" borderId="2" xfId="2" applyFont="1" applyFill="1" applyBorder="1" applyAlignment="1">
      <alignment horizontal="left" vertical="center" wrapText="1"/>
    </xf>
    <xf numFmtId="0" fontId="11" fillId="2" borderId="4" xfId="2" applyFont="1" applyFill="1" applyBorder="1" applyAlignment="1">
      <alignment horizontal="left" vertical="center" wrapText="1"/>
    </xf>
    <xf numFmtId="0" fontId="11" fillId="0" borderId="0" xfId="2" applyFont="1" applyFill="1" applyAlignment="1">
      <alignment horizontal="center" wrapText="1"/>
    </xf>
    <xf numFmtId="0" fontId="24" fillId="0" borderId="0" xfId="2" applyFont="1" applyFill="1" applyAlignment="1">
      <alignment horizontal="center" wrapText="1"/>
    </xf>
    <xf numFmtId="0" fontId="11" fillId="0" borderId="0" xfId="2" applyFont="1" applyFill="1" applyAlignment="1">
      <alignment wrapText="1"/>
    </xf>
    <xf numFmtId="0" fontId="24" fillId="0" borderId="0" xfId="2" applyFont="1" applyFill="1" applyAlignment="1">
      <alignment wrapText="1"/>
    </xf>
    <xf numFmtId="0" fontId="11" fillId="0" borderId="0" xfId="2" applyFont="1" applyFill="1" applyAlignment="1">
      <alignment horizontal="right" wrapText="1"/>
    </xf>
    <xf numFmtId="0" fontId="34" fillId="0" borderId="0" xfId="0" applyFont="1" applyAlignment="1">
      <alignment horizontal="left" wrapText="1"/>
    </xf>
    <xf numFmtId="0" fontId="34" fillId="2" borderId="9" xfId="0" applyFont="1" applyFill="1" applyBorder="1" applyAlignment="1">
      <alignment horizontal="left" vertical="center" wrapText="1"/>
    </xf>
    <xf numFmtId="0" fontId="34" fillId="2" borderId="8" xfId="0" applyFont="1" applyFill="1" applyBorder="1" applyAlignment="1">
      <alignment horizontal="left" vertical="center" wrapText="1"/>
    </xf>
    <xf numFmtId="0" fontId="34" fillId="2" borderId="10" xfId="0" applyFont="1" applyFill="1" applyBorder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4" fillId="0" borderId="9" xfId="0" applyFont="1" applyBorder="1" applyAlignment="1">
      <alignment horizontal="center" vertical="center" wrapText="1"/>
    </xf>
    <xf numFmtId="0" fontId="34" fillId="0" borderId="8" xfId="0" applyFont="1" applyBorder="1" applyAlignment="1">
      <alignment horizontal="center"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left" vertical="center" wrapText="1"/>
    </xf>
    <xf numFmtId="0" fontId="36" fillId="2" borderId="16" xfId="0" applyFont="1" applyFill="1" applyBorder="1" applyAlignment="1">
      <alignment horizontal="left"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34" fillId="0" borderId="9" xfId="0" applyFont="1" applyBorder="1" applyAlignment="1">
      <alignment horizontal="justify" vertical="center" wrapText="1"/>
    </xf>
    <xf numFmtId="0" fontId="34" fillId="0" borderId="8" xfId="0" applyFont="1" applyBorder="1" applyAlignment="1">
      <alignment horizontal="justify" vertical="center" wrapText="1"/>
    </xf>
    <xf numFmtId="0" fontId="34" fillId="0" borderId="10" xfId="0" applyFont="1" applyBorder="1" applyAlignment="1">
      <alignment horizontal="justify" vertical="center" wrapText="1"/>
    </xf>
    <xf numFmtId="0" fontId="35" fillId="0" borderId="8" xfId="0" applyFont="1" applyBorder="1" applyAlignment="1">
      <alignment horizontal="justify" vertical="center" wrapText="1"/>
    </xf>
    <xf numFmtId="0" fontId="31" fillId="0" borderId="8" xfId="0" applyFont="1" applyBorder="1" applyAlignment="1">
      <alignment horizontal="justify" vertical="center"/>
    </xf>
    <xf numFmtId="0" fontId="29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13" fillId="0" borderId="32" xfId="0" applyFont="1" applyFill="1" applyBorder="1" applyAlignment="1">
      <alignment horizontal="center" vertical="top" wrapText="1"/>
    </xf>
    <xf numFmtId="0" fontId="13" fillId="0" borderId="32" xfId="0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13" fillId="0" borderId="34" xfId="0" applyFont="1" applyFill="1" applyBorder="1" applyAlignment="1">
      <alignment horizontal="center" vertical="center" wrapText="1"/>
    </xf>
    <xf numFmtId="0" fontId="13" fillId="0" borderId="35" xfId="0" applyFont="1" applyFill="1" applyBorder="1" applyAlignment="1">
      <alignment horizontal="center" vertical="center" wrapText="1"/>
    </xf>
    <xf numFmtId="0" fontId="23" fillId="0" borderId="0" xfId="2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vertical="center" wrapText="1"/>
    </xf>
    <xf numFmtId="0" fontId="15" fillId="0" borderId="8" xfId="0" applyFont="1" applyFill="1" applyBorder="1" applyAlignment="1">
      <alignment vertical="center" wrapText="1"/>
    </xf>
    <xf numFmtId="0" fontId="15" fillId="0" borderId="23" xfId="0" applyFont="1" applyFill="1" applyBorder="1" applyAlignment="1">
      <alignment vertical="center" wrapText="1"/>
    </xf>
    <xf numFmtId="0" fontId="13" fillId="0" borderId="9" xfId="0" applyFont="1" applyFill="1" applyBorder="1" applyAlignment="1">
      <alignment horizontal="center" vertical="top"/>
    </xf>
    <xf numFmtId="0" fontId="13" fillId="0" borderId="8" xfId="0" applyFont="1" applyFill="1" applyBorder="1" applyAlignment="1">
      <alignment horizontal="center" vertical="top"/>
    </xf>
    <xf numFmtId="0" fontId="13" fillId="0" borderId="10" xfId="0" applyFont="1" applyFill="1" applyBorder="1" applyAlignment="1">
      <alignment horizontal="center" vertical="top"/>
    </xf>
    <xf numFmtId="0" fontId="13" fillId="0" borderId="9" xfId="0" applyFont="1" applyFill="1" applyBorder="1" applyAlignment="1"/>
    <xf numFmtId="0" fontId="13" fillId="0" borderId="8" xfId="0" applyFont="1" applyFill="1" applyBorder="1" applyAlignment="1"/>
    <xf numFmtId="0" fontId="13" fillId="0" borderId="10" xfId="0" applyFont="1" applyFill="1" applyBorder="1" applyAlignment="1"/>
    <xf numFmtId="0" fontId="2" fillId="0" borderId="27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0" fontId="2" fillId="0" borderId="29" xfId="0" applyFont="1" applyFill="1" applyBorder="1" applyAlignment="1">
      <alignment horizontal="center" vertical="top" wrapText="1"/>
    </xf>
    <xf numFmtId="0" fontId="2" fillId="0" borderId="30" xfId="0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2" fontId="2" fillId="0" borderId="3" xfId="0" applyNumberFormat="1" applyFont="1" applyFill="1" applyBorder="1" applyAlignment="1">
      <alignment horizontal="center" vertical="center" wrapText="1"/>
    </xf>
    <xf numFmtId="4" fontId="41" fillId="0" borderId="11" xfId="0" applyNumberFormat="1" applyFont="1" applyFill="1" applyBorder="1" applyAlignment="1">
      <alignment horizontal="left" vertical="center" wrapText="1"/>
    </xf>
    <xf numFmtId="4" fontId="41" fillId="0" borderId="0" xfId="0" applyNumberFormat="1" applyFont="1" applyFill="1" applyBorder="1" applyAlignment="1">
      <alignment horizontal="left" vertical="center" wrapText="1"/>
    </xf>
    <xf numFmtId="4" fontId="2" fillId="0" borderId="11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/>
    </xf>
    <xf numFmtId="0" fontId="11" fillId="0" borderId="0" xfId="2" applyFont="1" applyFill="1" applyBorder="1" applyAlignment="1">
      <alignment horizontal="left" wrapText="1"/>
    </xf>
    <xf numFmtId="0" fontId="13" fillId="0" borderId="0" xfId="2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/>
    </xf>
    <xf numFmtId="0" fontId="13" fillId="0" borderId="18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164" fontId="13" fillId="0" borderId="2" xfId="1" applyFont="1" applyFill="1" applyBorder="1" applyAlignment="1">
      <alignment horizontal="center" vertical="center" wrapText="1"/>
    </xf>
    <xf numFmtId="164" fontId="13" fillId="0" borderId="4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62">
    <cellStyle name="Акт" xfId="4"/>
    <cellStyle name="АктМТСН" xfId="5"/>
    <cellStyle name="АктМТСН 2" xfId="6"/>
    <cellStyle name="ВедРесурсов" xfId="7"/>
    <cellStyle name="ВедРесурсовАкт" xfId="8"/>
    <cellStyle name="Индексы" xfId="9"/>
    <cellStyle name="Индексы 10" xfId="10"/>
    <cellStyle name="Индексы 11" xfId="11"/>
    <cellStyle name="Индексы 12" xfId="12"/>
    <cellStyle name="Индексы 13" xfId="13"/>
    <cellStyle name="Индексы 2" xfId="14"/>
    <cellStyle name="Индексы 3" xfId="15"/>
    <cellStyle name="Индексы 4" xfId="16"/>
    <cellStyle name="Индексы 5" xfId="17"/>
    <cellStyle name="Индексы 6" xfId="18"/>
    <cellStyle name="Индексы 7" xfId="19"/>
    <cellStyle name="Индексы 8" xfId="20"/>
    <cellStyle name="Индексы 9" xfId="21"/>
    <cellStyle name="Итоги" xfId="22"/>
    <cellStyle name="Итоги 2" xfId="23"/>
    <cellStyle name="ИтогоАктБазЦ" xfId="24"/>
    <cellStyle name="ИтогоАктБИМ" xfId="25"/>
    <cellStyle name="ИтогоАктБИМ 2" xfId="26"/>
    <cellStyle name="ИтогоАктРесМет" xfId="27"/>
    <cellStyle name="ИтогоАктРесМет 2" xfId="28"/>
    <cellStyle name="ИтогоАктТекЦ" xfId="29"/>
    <cellStyle name="ИтогоБазЦ" xfId="30"/>
    <cellStyle name="ИтогоБИМ" xfId="31"/>
    <cellStyle name="ИтогоБИМ 2" xfId="32"/>
    <cellStyle name="ИтогоРесМет" xfId="33"/>
    <cellStyle name="ИтогоРесМет 2" xfId="34"/>
    <cellStyle name="ИтогоТекЦ" xfId="35"/>
    <cellStyle name="ЛокСмета" xfId="36"/>
    <cellStyle name="ЛокСмМТСН" xfId="37"/>
    <cellStyle name="ЛокСмМТСН 2" xfId="38"/>
    <cellStyle name="М29" xfId="39"/>
    <cellStyle name="ОбСмета" xfId="40"/>
    <cellStyle name="Обычный" xfId="0" builtinId="0"/>
    <cellStyle name="Обычный 2" xfId="2"/>
    <cellStyle name="Обычный 2 2" xfId="41"/>
    <cellStyle name="Обычный 2 3" xfId="42"/>
    <cellStyle name="Обычный 3" xfId="3"/>
    <cellStyle name="Обычный 4" xfId="43"/>
    <cellStyle name="Параметр" xfId="44"/>
    <cellStyle name="ПеременныеСметы" xfId="45"/>
    <cellStyle name="РесСмета" xfId="46"/>
    <cellStyle name="СводкаСтоимРаб" xfId="47"/>
    <cellStyle name="СводРасч" xfId="48"/>
    <cellStyle name="Титул" xfId="49"/>
    <cellStyle name="Титул 2" xfId="50"/>
    <cellStyle name="Финансовый" xfId="1" builtinId="3"/>
    <cellStyle name="Финансовый 2" xfId="51"/>
    <cellStyle name="Финансовый 2 2" xfId="61"/>
    <cellStyle name="Финансовый 3" xfId="52"/>
    <cellStyle name="Финансовый 3 2" xfId="60"/>
    <cellStyle name="Финансовый 4" xfId="53"/>
    <cellStyle name="Финансовый 4 2" xfId="59"/>
    <cellStyle name="Финансовый 5" xfId="57"/>
    <cellStyle name="Финансовый 5 2" xfId="58"/>
    <cellStyle name="Хвост" xfId="54"/>
    <cellStyle name="Хвост 2" xfId="55"/>
    <cellStyle name="Экспертиза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9"/>
  <sheetViews>
    <sheetView zoomScaleNormal="100" workbookViewId="0">
      <selection activeCell="D9" sqref="D9:F11"/>
    </sheetView>
  </sheetViews>
  <sheetFormatPr defaultRowHeight="12.75" x14ac:dyDescent="0.2"/>
  <cols>
    <col min="1" max="1" width="4.7109375" style="13" customWidth="1"/>
    <col min="2" max="2" width="33.85546875" style="13" customWidth="1"/>
    <col min="3" max="4" width="18.28515625" style="13" customWidth="1"/>
    <col min="5" max="5" width="22.42578125" style="13" customWidth="1"/>
    <col min="6" max="6" width="1.5703125" style="13" customWidth="1"/>
    <col min="7" max="7" width="14.140625" style="13" customWidth="1"/>
    <col min="8" max="8" width="24.7109375" style="13" customWidth="1"/>
    <col min="9" max="9" width="13.42578125" style="13" customWidth="1"/>
    <col min="10" max="10" width="19" style="13" customWidth="1"/>
    <col min="11" max="11" width="13.28515625" style="13" customWidth="1"/>
    <col min="12" max="253" width="9.140625" style="13"/>
    <col min="254" max="254" width="4.7109375" style="13" customWidth="1"/>
    <col min="255" max="255" width="33.85546875" style="13" customWidth="1"/>
    <col min="256" max="258" width="0" style="13" hidden="1" customWidth="1"/>
    <col min="259" max="260" width="18.28515625" style="13" customWidth="1"/>
    <col min="261" max="261" width="22.42578125" style="13" customWidth="1"/>
    <col min="262" max="262" width="1.5703125" style="13" customWidth="1"/>
    <col min="263" max="263" width="14.140625" style="13" customWidth="1"/>
    <col min="264" max="264" width="24.7109375" style="13" customWidth="1"/>
    <col min="265" max="265" width="13.42578125" style="13" customWidth="1"/>
    <col min="266" max="266" width="19" style="13" customWidth="1"/>
    <col min="267" max="267" width="13.28515625" style="13" customWidth="1"/>
    <col min="268" max="509" width="9.140625" style="13"/>
    <col min="510" max="510" width="4.7109375" style="13" customWidth="1"/>
    <col min="511" max="511" width="33.85546875" style="13" customWidth="1"/>
    <col min="512" max="514" width="0" style="13" hidden="1" customWidth="1"/>
    <col min="515" max="516" width="18.28515625" style="13" customWidth="1"/>
    <col min="517" max="517" width="22.42578125" style="13" customWidth="1"/>
    <col min="518" max="518" width="1.5703125" style="13" customWidth="1"/>
    <col min="519" max="519" width="14.140625" style="13" customWidth="1"/>
    <col min="520" max="520" width="24.7109375" style="13" customWidth="1"/>
    <col min="521" max="521" width="13.42578125" style="13" customWidth="1"/>
    <col min="522" max="522" width="19" style="13" customWidth="1"/>
    <col min="523" max="523" width="13.28515625" style="13" customWidth="1"/>
    <col min="524" max="765" width="9.140625" style="13"/>
    <col min="766" max="766" width="4.7109375" style="13" customWidth="1"/>
    <col min="767" max="767" width="33.85546875" style="13" customWidth="1"/>
    <col min="768" max="770" width="0" style="13" hidden="1" customWidth="1"/>
    <col min="771" max="772" width="18.28515625" style="13" customWidth="1"/>
    <col min="773" max="773" width="22.42578125" style="13" customWidth="1"/>
    <col min="774" max="774" width="1.5703125" style="13" customWidth="1"/>
    <col min="775" max="775" width="14.140625" style="13" customWidth="1"/>
    <col min="776" max="776" width="24.7109375" style="13" customWidth="1"/>
    <col min="777" max="777" width="13.42578125" style="13" customWidth="1"/>
    <col min="778" max="778" width="19" style="13" customWidth="1"/>
    <col min="779" max="779" width="13.28515625" style="13" customWidth="1"/>
    <col min="780" max="1021" width="9.140625" style="13"/>
    <col min="1022" max="1022" width="4.7109375" style="13" customWidth="1"/>
    <col min="1023" max="1023" width="33.85546875" style="13" customWidth="1"/>
    <col min="1024" max="1026" width="0" style="13" hidden="1" customWidth="1"/>
    <col min="1027" max="1028" width="18.28515625" style="13" customWidth="1"/>
    <col min="1029" max="1029" width="22.42578125" style="13" customWidth="1"/>
    <col min="1030" max="1030" width="1.5703125" style="13" customWidth="1"/>
    <col min="1031" max="1031" width="14.140625" style="13" customWidth="1"/>
    <col min="1032" max="1032" width="24.7109375" style="13" customWidth="1"/>
    <col min="1033" max="1033" width="13.42578125" style="13" customWidth="1"/>
    <col min="1034" max="1034" width="19" style="13" customWidth="1"/>
    <col min="1035" max="1035" width="13.28515625" style="13" customWidth="1"/>
    <col min="1036" max="1277" width="9.140625" style="13"/>
    <col min="1278" max="1278" width="4.7109375" style="13" customWidth="1"/>
    <col min="1279" max="1279" width="33.85546875" style="13" customWidth="1"/>
    <col min="1280" max="1282" width="0" style="13" hidden="1" customWidth="1"/>
    <col min="1283" max="1284" width="18.28515625" style="13" customWidth="1"/>
    <col min="1285" max="1285" width="22.42578125" style="13" customWidth="1"/>
    <col min="1286" max="1286" width="1.5703125" style="13" customWidth="1"/>
    <col min="1287" max="1287" width="14.140625" style="13" customWidth="1"/>
    <col min="1288" max="1288" width="24.7109375" style="13" customWidth="1"/>
    <col min="1289" max="1289" width="13.42578125" style="13" customWidth="1"/>
    <col min="1290" max="1290" width="19" style="13" customWidth="1"/>
    <col min="1291" max="1291" width="13.28515625" style="13" customWidth="1"/>
    <col min="1292" max="1533" width="9.140625" style="13"/>
    <col min="1534" max="1534" width="4.7109375" style="13" customWidth="1"/>
    <col min="1535" max="1535" width="33.85546875" style="13" customWidth="1"/>
    <col min="1536" max="1538" width="0" style="13" hidden="1" customWidth="1"/>
    <col min="1539" max="1540" width="18.28515625" style="13" customWidth="1"/>
    <col min="1541" max="1541" width="22.42578125" style="13" customWidth="1"/>
    <col min="1542" max="1542" width="1.5703125" style="13" customWidth="1"/>
    <col min="1543" max="1543" width="14.140625" style="13" customWidth="1"/>
    <col min="1544" max="1544" width="24.7109375" style="13" customWidth="1"/>
    <col min="1545" max="1545" width="13.42578125" style="13" customWidth="1"/>
    <col min="1546" max="1546" width="19" style="13" customWidth="1"/>
    <col min="1547" max="1547" width="13.28515625" style="13" customWidth="1"/>
    <col min="1548" max="1789" width="9.140625" style="13"/>
    <col min="1790" max="1790" width="4.7109375" style="13" customWidth="1"/>
    <col min="1791" max="1791" width="33.85546875" style="13" customWidth="1"/>
    <col min="1792" max="1794" width="0" style="13" hidden="1" customWidth="1"/>
    <col min="1795" max="1796" width="18.28515625" style="13" customWidth="1"/>
    <col min="1797" max="1797" width="22.42578125" style="13" customWidth="1"/>
    <col min="1798" max="1798" width="1.5703125" style="13" customWidth="1"/>
    <col min="1799" max="1799" width="14.140625" style="13" customWidth="1"/>
    <col min="1800" max="1800" width="24.7109375" style="13" customWidth="1"/>
    <col min="1801" max="1801" width="13.42578125" style="13" customWidth="1"/>
    <col min="1802" max="1802" width="19" style="13" customWidth="1"/>
    <col min="1803" max="1803" width="13.28515625" style="13" customWidth="1"/>
    <col min="1804" max="2045" width="9.140625" style="13"/>
    <col min="2046" max="2046" width="4.7109375" style="13" customWidth="1"/>
    <col min="2047" max="2047" width="33.85546875" style="13" customWidth="1"/>
    <col min="2048" max="2050" width="0" style="13" hidden="1" customWidth="1"/>
    <col min="2051" max="2052" width="18.28515625" style="13" customWidth="1"/>
    <col min="2053" max="2053" width="22.42578125" style="13" customWidth="1"/>
    <col min="2054" max="2054" width="1.5703125" style="13" customWidth="1"/>
    <col min="2055" max="2055" width="14.140625" style="13" customWidth="1"/>
    <col min="2056" max="2056" width="24.7109375" style="13" customWidth="1"/>
    <col min="2057" max="2057" width="13.42578125" style="13" customWidth="1"/>
    <col min="2058" max="2058" width="19" style="13" customWidth="1"/>
    <col min="2059" max="2059" width="13.28515625" style="13" customWidth="1"/>
    <col min="2060" max="2301" width="9.140625" style="13"/>
    <col min="2302" max="2302" width="4.7109375" style="13" customWidth="1"/>
    <col min="2303" max="2303" width="33.85546875" style="13" customWidth="1"/>
    <col min="2304" max="2306" width="0" style="13" hidden="1" customWidth="1"/>
    <col min="2307" max="2308" width="18.28515625" style="13" customWidth="1"/>
    <col min="2309" max="2309" width="22.42578125" style="13" customWidth="1"/>
    <col min="2310" max="2310" width="1.5703125" style="13" customWidth="1"/>
    <col min="2311" max="2311" width="14.140625" style="13" customWidth="1"/>
    <col min="2312" max="2312" width="24.7109375" style="13" customWidth="1"/>
    <col min="2313" max="2313" width="13.42578125" style="13" customWidth="1"/>
    <col min="2314" max="2314" width="19" style="13" customWidth="1"/>
    <col min="2315" max="2315" width="13.28515625" style="13" customWidth="1"/>
    <col min="2316" max="2557" width="9.140625" style="13"/>
    <col min="2558" max="2558" width="4.7109375" style="13" customWidth="1"/>
    <col min="2559" max="2559" width="33.85546875" style="13" customWidth="1"/>
    <col min="2560" max="2562" width="0" style="13" hidden="1" customWidth="1"/>
    <col min="2563" max="2564" width="18.28515625" style="13" customWidth="1"/>
    <col min="2565" max="2565" width="22.42578125" style="13" customWidth="1"/>
    <col min="2566" max="2566" width="1.5703125" style="13" customWidth="1"/>
    <col min="2567" max="2567" width="14.140625" style="13" customWidth="1"/>
    <col min="2568" max="2568" width="24.7109375" style="13" customWidth="1"/>
    <col min="2569" max="2569" width="13.42578125" style="13" customWidth="1"/>
    <col min="2570" max="2570" width="19" style="13" customWidth="1"/>
    <col min="2571" max="2571" width="13.28515625" style="13" customWidth="1"/>
    <col min="2572" max="2813" width="9.140625" style="13"/>
    <col min="2814" max="2814" width="4.7109375" style="13" customWidth="1"/>
    <col min="2815" max="2815" width="33.85546875" style="13" customWidth="1"/>
    <col min="2816" max="2818" width="0" style="13" hidden="1" customWidth="1"/>
    <col min="2819" max="2820" width="18.28515625" style="13" customWidth="1"/>
    <col min="2821" max="2821" width="22.42578125" style="13" customWidth="1"/>
    <col min="2822" max="2822" width="1.5703125" style="13" customWidth="1"/>
    <col min="2823" max="2823" width="14.140625" style="13" customWidth="1"/>
    <col min="2824" max="2824" width="24.7109375" style="13" customWidth="1"/>
    <col min="2825" max="2825" width="13.42578125" style="13" customWidth="1"/>
    <col min="2826" max="2826" width="19" style="13" customWidth="1"/>
    <col min="2827" max="2827" width="13.28515625" style="13" customWidth="1"/>
    <col min="2828" max="3069" width="9.140625" style="13"/>
    <col min="3070" max="3070" width="4.7109375" style="13" customWidth="1"/>
    <col min="3071" max="3071" width="33.85546875" style="13" customWidth="1"/>
    <col min="3072" max="3074" width="0" style="13" hidden="1" customWidth="1"/>
    <col min="3075" max="3076" width="18.28515625" style="13" customWidth="1"/>
    <col min="3077" max="3077" width="22.42578125" style="13" customWidth="1"/>
    <col min="3078" max="3078" width="1.5703125" style="13" customWidth="1"/>
    <col min="3079" max="3079" width="14.140625" style="13" customWidth="1"/>
    <col min="3080" max="3080" width="24.7109375" style="13" customWidth="1"/>
    <col min="3081" max="3081" width="13.42578125" style="13" customWidth="1"/>
    <col min="3082" max="3082" width="19" style="13" customWidth="1"/>
    <col min="3083" max="3083" width="13.28515625" style="13" customWidth="1"/>
    <col min="3084" max="3325" width="9.140625" style="13"/>
    <col min="3326" max="3326" width="4.7109375" style="13" customWidth="1"/>
    <col min="3327" max="3327" width="33.85546875" style="13" customWidth="1"/>
    <col min="3328" max="3330" width="0" style="13" hidden="1" customWidth="1"/>
    <col min="3331" max="3332" width="18.28515625" style="13" customWidth="1"/>
    <col min="3333" max="3333" width="22.42578125" style="13" customWidth="1"/>
    <col min="3334" max="3334" width="1.5703125" style="13" customWidth="1"/>
    <col min="3335" max="3335" width="14.140625" style="13" customWidth="1"/>
    <col min="3336" max="3336" width="24.7109375" style="13" customWidth="1"/>
    <col min="3337" max="3337" width="13.42578125" style="13" customWidth="1"/>
    <col min="3338" max="3338" width="19" style="13" customWidth="1"/>
    <col min="3339" max="3339" width="13.28515625" style="13" customWidth="1"/>
    <col min="3340" max="3581" width="9.140625" style="13"/>
    <col min="3582" max="3582" width="4.7109375" style="13" customWidth="1"/>
    <col min="3583" max="3583" width="33.85546875" style="13" customWidth="1"/>
    <col min="3584" max="3586" width="0" style="13" hidden="1" customWidth="1"/>
    <col min="3587" max="3588" width="18.28515625" style="13" customWidth="1"/>
    <col min="3589" max="3589" width="22.42578125" style="13" customWidth="1"/>
    <col min="3590" max="3590" width="1.5703125" style="13" customWidth="1"/>
    <col min="3591" max="3591" width="14.140625" style="13" customWidth="1"/>
    <col min="3592" max="3592" width="24.7109375" style="13" customWidth="1"/>
    <col min="3593" max="3593" width="13.42578125" style="13" customWidth="1"/>
    <col min="3594" max="3594" width="19" style="13" customWidth="1"/>
    <col min="3595" max="3595" width="13.28515625" style="13" customWidth="1"/>
    <col min="3596" max="3837" width="9.140625" style="13"/>
    <col min="3838" max="3838" width="4.7109375" style="13" customWidth="1"/>
    <col min="3839" max="3839" width="33.85546875" style="13" customWidth="1"/>
    <col min="3840" max="3842" width="0" style="13" hidden="1" customWidth="1"/>
    <col min="3843" max="3844" width="18.28515625" style="13" customWidth="1"/>
    <col min="3845" max="3845" width="22.42578125" style="13" customWidth="1"/>
    <col min="3846" max="3846" width="1.5703125" style="13" customWidth="1"/>
    <col min="3847" max="3847" width="14.140625" style="13" customWidth="1"/>
    <col min="3848" max="3848" width="24.7109375" style="13" customWidth="1"/>
    <col min="3849" max="3849" width="13.42578125" style="13" customWidth="1"/>
    <col min="3850" max="3850" width="19" style="13" customWidth="1"/>
    <col min="3851" max="3851" width="13.28515625" style="13" customWidth="1"/>
    <col min="3852" max="4093" width="9.140625" style="13"/>
    <col min="4094" max="4094" width="4.7109375" style="13" customWidth="1"/>
    <col min="4095" max="4095" width="33.85546875" style="13" customWidth="1"/>
    <col min="4096" max="4098" width="0" style="13" hidden="1" customWidth="1"/>
    <col min="4099" max="4100" width="18.28515625" style="13" customWidth="1"/>
    <col min="4101" max="4101" width="22.42578125" style="13" customWidth="1"/>
    <col min="4102" max="4102" width="1.5703125" style="13" customWidth="1"/>
    <col min="4103" max="4103" width="14.140625" style="13" customWidth="1"/>
    <col min="4104" max="4104" width="24.7109375" style="13" customWidth="1"/>
    <col min="4105" max="4105" width="13.42578125" style="13" customWidth="1"/>
    <col min="4106" max="4106" width="19" style="13" customWidth="1"/>
    <col min="4107" max="4107" width="13.28515625" style="13" customWidth="1"/>
    <col min="4108" max="4349" width="9.140625" style="13"/>
    <col min="4350" max="4350" width="4.7109375" style="13" customWidth="1"/>
    <col min="4351" max="4351" width="33.85546875" style="13" customWidth="1"/>
    <col min="4352" max="4354" width="0" style="13" hidden="1" customWidth="1"/>
    <col min="4355" max="4356" width="18.28515625" style="13" customWidth="1"/>
    <col min="4357" max="4357" width="22.42578125" style="13" customWidth="1"/>
    <col min="4358" max="4358" width="1.5703125" style="13" customWidth="1"/>
    <col min="4359" max="4359" width="14.140625" style="13" customWidth="1"/>
    <col min="4360" max="4360" width="24.7109375" style="13" customWidth="1"/>
    <col min="4361" max="4361" width="13.42578125" style="13" customWidth="1"/>
    <col min="4362" max="4362" width="19" style="13" customWidth="1"/>
    <col min="4363" max="4363" width="13.28515625" style="13" customWidth="1"/>
    <col min="4364" max="4605" width="9.140625" style="13"/>
    <col min="4606" max="4606" width="4.7109375" style="13" customWidth="1"/>
    <col min="4607" max="4607" width="33.85546875" style="13" customWidth="1"/>
    <col min="4608" max="4610" width="0" style="13" hidden="1" customWidth="1"/>
    <col min="4611" max="4612" width="18.28515625" style="13" customWidth="1"/>
    <col min="4613" max="4613" width="22.42578125" style="13" customWidth="1"/>
    <col min="4614" max="4614" width="1.5703125" style="13" customWidth="1"/>
    <col min="4615" max="4615" width="14.140625" style="13" customWidth="1"/>
    <col min="4616" max="4616" width="24.7109375" style="13" customWidth="1"/>
    <col min="4617" max="4617" width="13.42578125" style="13" customWidth="1"/>
    <col min="4618" max="4618" width="19" style="13" customWidth="1"/>
    <col min="4619" max="4619" width="13.28515625" style="13" customWidth="1"/>
    <col min="4620" max="4861" width="9.140625" style="13"/>
    <col min="4862" max="4862" width="4.7109375" style="13" customWidth="1"/>
    <col min="4863" max="4863" width="33.85546875" style="13" customWidth="1"/>
    <col min="4864" max="4866" width="0" style="13" hidden="1" customWidth="1"/>
    <col min="4867" max="4868" width="18.28515625" style="13" customWidth="1"/>
    <col min="4869" max="4869" width="22.42578125" style="13" customWidth="1"/>
    <col min="4870" max="4870" width="1.5703125" style="13" customWidth="1"/>
    <col min="4871" max="4871" width="14.140625" style="13" customWidth="1"/>
    <col min="4872" max="4872" width="24.7109375" style="13" customWidth="1"/>
    <col min="4873" max="4873" width="13.42578125" style="13" customWidth="1"/>
    <col min="4874" max="4874" width="19" style="13" customWidth="1"/>
    <col min="4875" max="4875" width="13.28515625" style="13" customWidth="1"/>
    <col min="4876" max="5117" width="9.140625" style="13"/>
    <col min="5118" max="5118" width="4.7109375" style="13" customWidth="1"/>
    <col min="5119" max="5119" width="33.85546875" style="13" customWidth="1"/>
    <col min="5120" max="5122" width="0" style="13" hidden="1" customWidth="1"/>
    <col min="5123" max="5124" width="18.28515625" style="13" customWidth="1"/>
    <col min="5125" max="5125" width="22.42578125" style="13" customWidth="1"/>
    <col min="5126" max="5126" width="1.5703125" style="13" customWidth="1"/>
    <col min="5127" max="5127" width="14.140625" style="13" customWidth="1"/>
    <col min="5128" max="5128" width="24.7109375" style="13" customWidth="1"/>
    <col min="5129" max="5129" width="13.42578125" style="13" customWidth="1"/>
    <col min="5130" max="5130" width="19" style="13" customWidth="1"/>
    <col min="5131" max="5131" width="13.28515625" style="13" customWidth="1"/>
    <col min="5132" max="5373" width="9.140625" style="13"/>
    <col min="5374" max="5374" width="4.7109375" style="13" customWidth="1"/>
    <col min="5375" max="5375" width="33.85546875" style="13" customWidth="1"/>
    <col min="5376" max="5378" width="0" style="13" hidden="1" customWidth="1"/>
    <col min="5379" max="5380" width="18.28515625" style="13" customWidth="1"/>
    <col min="5381" max="5381" width="22.42578125" style="13" customWidth="1"/>
    <col min="5382" max="5382" width="1.5703125" style="13" customWidth="1"/>
    <col min="5383" max="5383" width="14.140625" style="13" customWidth="1"/>
    <col min="5384" max="5384" width="24.7109375" style="13" customWidth="1"/>
    <col min="5385" max="5385" width="13.42578125" style="13" customWidth="1"/>
    <col min="5386" max="5386" width="19" style="13" customWidth="1"/>
    <col min="5387" max="5387" width="13.28515625" style="13" customWidth="1"/>
    <col min="5388" max="5629" width="9.140625" style="13"/>
    <col min="5630" max="5630" width="4.7109375" style="13" customWidth="1"/>
    <col min="5631" max="5631" width="33.85546875" style="13" customWidth="1"/>
    <col min="5632" max="5634" width="0" style="13" hidden="1" customWidth="1"/>
    <col min="5635" max="5636" width="18.28515625" style="13" customWidth="1"/>
    <col min="5637" max="5637" width="22.42578125" style="13" customWidth="1"/>
    <col min="5638" max="5638" width="1.5703125" style="13" customWidth="1"/>
    <col min="5639" max="5639" width="14.140625" style="13" customWidth="1"/>
    <col min="5640" max="5640" width="24.7109375" style="13" customWidth="1"/>
    <col min="5641" max="5641" width="13.42578125" style="13" customWidth="1"/>
    <col min="5642" max="5642" width="19" style="13" customWidth="1"/>
    <col min="5643" max="5643" width="13.28515625" style="13" customWidth="1"/>
    <col min="5644" max="5885" width="9.140625" style="13"/>
    <col min="5886" max="5886" width="4.7109375" style="13" customWidth="1"/>
    <col min="5887" max="5887" width="33.85546875" style="13" customWidth="1"/>
    <col min="5888" max="5890" width="0" style="13" hidden="1" customWidth="1"/>
    <col min="5891" max="5892" width="18.28515625" style="13" customWidth="1"/>
    <col min="5893" max="5893" width="22.42578125" style="13" customWidth="1"/>
    <col min="5894" max="5894" width="1.5703125" style="13" customWidth="1"/>
    <col min="5895" max="5895" width="14.140625" style="13" customWidth="1"/>
    <col min="5896" max="5896" width="24.7109375" style="13" customWidth="1"/>
    <col min="5897" max="5897" width="13.42578125" style="13" customWidth="1"/>
    <col min="5898" max="5898" width="19" style="13" customWidth="1"/>
    <col min="5899" max="5899" width="13.28515625" style="13" customWidth="1"/>
    <col min="5900" max="6141" width="9.140625" style="13"/>
    <col min="6142" max="6142" width="4.7109375" style="13" customWidth="1"/>
    <col min="6143" max="6143" width="33.85546875" style="13" customWidth="1"/>
    <col min="6144" max="6146" width="0" style="13" hidden="1" customWidth="1"/>
    <col min="6147" max="6148" width="18.28515625" style="13" customWidth="1"/>
    <col min="6149" max="6149" width="22.42578125" style="13" customWidth="1"/>
    <col min="6150" max="6150" width="1.5703125" style="13" customWidth="1"/>
    <col min="6151" max="6151" width="14.140625" style="13" customWidth="1"/>
    <col min="6152" max="6152" width="24.7109375" style="13" customWidth="1"/>
    <col min="6153" max="6153" width="13.42578125" style="13" customWidth="1"/>
    <col min="6154" max="6154" width="19" style="13" customWidth="1"/>
    <col min="6155" max="6155" width="13.28515625" style="13" customWidth="1"/>
    <col min="6156" max="6397" width="9.140625" style="13"/>
    <col min="6398" max="6398" width="4.7109375" style="13" customWidth="1"/>
    <col min="6399" max="6399" width="33.85546875" style="13" customWidth="1"/>
    <col min="6400" max="6402" width="0" style="13" hidden="1" customWidth="1"/>
    <col min="6403" max="6404" width="18.28515625" style="13" customWidth="1"/>
    <col min="6405" max="6405" width="22.42578125" style="13" customWidth="1"/>
    <col min="6406" max="6406" width="1.5703125" style="13" customWidth="1"/>
    <col min="6407" max="6407" width="14.140625" style="13" customWidth="1"/>
    <col min="6408" max="6408" width="24.7109375" style="13" customWidth="1"/>
    <col min="6409" max="6409" width="13.42578125" style="13" customWidth="1"/>
    <col min="6410" max="6410" width="19" style="13" customWidth="1"/>
    <col min="6411" max="6411" width="13.28515625" style="13" customWidth="1"/>
    <col min="6412" max="6653" width="9.140625" style="13"/>
    <col min="6654" max="6654" width="4.7109375" style="13" customWidth="1"/>
    <col min="6655" max="6655" width="33.85546875" style="13" customWidth="1"/>
    <col min="6656" max="6658" width="0" style="13" hidden="1" customWidth="1"/>
    <col min="6659" max="6660" width="18.28515625" style="13" customWidth="1"/>
    <col min="6661" max="6661" width="22.42578125" style="13" customWidth="1"/>
    <col min="6662" max="6662" width="1.5703125" style="13" customWidth="1"/>
    <col min="6663" max="6663" width="14.140625" style="13" customWidth="1"/>
    <col min="6664" max="6664" width="24.7109375" style="13" customWidth="1"/>
    <col min="6665" max="6665" width="13.42578125" style="13" customWidth="1"/>
    <col min="6666" max="6666" width="19" style="13" customWidth="1"/>
    <col min="6667" max="6667" width="13.28515625" style="13" customWidth="1"/>
    <col min="6668" max="6909" width="9.140625" style="13"/>
    <col min="6910" max="6910" width="4.7109375" style="13" customWidth="1"/>
    <col min="6911" max="6911" width="33.85546875" style="13" customWidth="1"/>
    <col min="6912" max="6914" width="0" style="13" hidden="1" customWidth="1"/>
    <col min="6915" max="6916" width="18.28515625" style="13" customWidth="1"/>
    <col min="6917" max="6917" width="22.42578125" style="13" customWidth="1"/>
    <col min="6918" max="6918" width="1.5703125" style="13" customWidth="1"/>
    <col min="6919" max="6919" width="14.140625" style="13" customWidth="1"/>
    <col min="6920" max="6920" width="24.7109375" style="13" customWidth="1"/>
    <col min="6921" max="6921" width="13.42578125" style="13" customWidth="1"/>
    <col min="6922" max="6922" width="19" style="13" customWidth="1"/>
    <col min="6923" max="6923" width="13.28515625" style="13" customWidth="1"/>
    <col min="6924" max="7165" width="9.140625" style="13"/>
    <col min="7166" max="7166" width="4.7109375" style="13" customWidth="1"/>
    <col min="7167" max="7167" width="33.85546875" style="13" customWidth="1"/>
    <col min="7168" max="7170" width="0" style="13" hidden="1" customWidth="1"/>
    <col min="7171" max="7172" width="18.28515625" style="13" customWidth="1"/>
    <col min="7173" max="7173" width="22.42578125" style="13" customWidth="1"/>
    <col min="7174" max="7174" width="1.5703125" style="13" customWidth="1"/>
    <col min="7175" max="7175" width="14.140625" style="13" customWidth="1"/>
    <col min="7176" max="7176" width="24.7109375" style="13" customWidth="1"/>
    <col min="7177" max="7177" width="13.42578125" style="13" customWidth="1"/>
    <col min="7178" max="7178" width="19" style="13" customWidth="1"/>
    <col min="7179" max="7179" width="13.28515625" style="13" customWidth="1"/>
    <col min="7180" max="7421" width="9.140625" style="13"/>
    <col min="7422" max="7422" width="4.7109375" style="13" customWidth="1"/>
    <col min="7423" max="7423" width="33.85546875" style="13" customWidth="1"/>
    <col min="7424" max="7426" width="0" style="13" hidden="1" customWidth="1"/>
    <col min="7427" max="7428" width="18.28515625" style="13" customWidth="1"/>
    <col min="7429" max="7429" width="22.42578125" style="13" customWidth="1"/>
    <col min="7430" max="7430" width="1.5703125" style="13" customWidth="1"/>
    <col min="7431" max="7431" width="14.140625" style="13" customWidth="1"/>
    <col min="7432" max="7432" width="24.7109375" style="13" customWidth="1"/>
    <col min="7433" max="7433" width="13.42578125" style="13" customWidth="1"/>
    <col min="7434" max="7434" width="19" style="13" customWidth="1"/>
    <col min="7435" max="7435" width="13.28515625" style="13" customWidth="1"/>
    <col min="7436" max="7677" width="9.140625" style="13"/>
    <col min="7678" max="7678" width="4.7109375" style="13" customWidth="1"/>
    <col min="7679" max="7679" width="33.85546875" style="13" customWidth="1"/>
    <col min="7680" max="7682" width="0" style="13" hidden="1" customWidth="1"/>
    <col min="7683" max="7684" width="18.28515625" style="13" customWidth="1"/>
    <col min="7685" max="7685" width="22.42578125" style="13" customWidth="1"/>
    <col min="7686" max="7686" width="1.5703125" style="13" customWidth="1"/>
    <col min="7687" max="7687" width="14.140625" style="13" customWidth="1"/>
    <col min="7688" max="7688" width="24.7109375" style="13" customWidth="1"/>
    <col min="7689" max="7689" width="13.42578125" style="13" customWidth="1"/>
    <col min="7690" max="7690" width="19" style="13" customWidth="1"/>
    <col min="7691" max="7691" width="13.28515625" style="13" customWidth="1"/>
    <col min="7692" max="7933" width="9.140625" style="13"/>
    <col min="7934" max="7934" width="4.7109375" style="13" customWidth="1"/>
    <col min="7935" max="7935" width="33.85546875" style="13" customWidth="1"/>
    <col min="7936" max="7938" width="0" style="13" hidden="1" customWidth="1"/>
    <col min="7939" max="7940" width="18.28515625" style="13" customWidth="1"/>
    <col min="7941" max="7941" width="22.42578125" style="13" customWidth="1"/>
    <col min="7942" max="7942" width="1.5703125" style="13" customWidth="1"/>
    <col min="7943" max="7943" width="14.140625" style="13" customWidth="1"/>
    <col min="7944" max="7944" width="24.7109375" style="13" customWidth="1"/>
    <col min="7945" max="7945" width="13.42578125" style="13" customWidth="1"/>
    <col min="7946" max="7946" width="19" style="13" customWidth="1"/>
    <col min="7947" max="7947" width="13.28515625" style="13" customWidth="1"/>
    <col min="7948" max="8189" width="9.140625" style="13"/>
    <col min="8190" max="8190" width="4.7109375" style="13" customWidth="1"/>
    <col min="8191" max="8191" width="33.85546875" style="13" customWidth="1"/>
    <col min="8192" max="8194" width="0" style="13" hidden="1" customWidth="1"/>
    <col min="8195" max="8196" width="18.28515625" style="13" customWidth="1"/>
    <col min="8197" max="8197" width="22.42578125" style="13" customWidth="1"/>
    <col min="8198" max="8198" width="1.5703125" style="13" customWidth="1"/>
    <col min="8199" max="8199" width="14.140625" style="13" customWidth="1"/>
    <col min="8200" max="8200" width="24.7109375" style="13" customWidth="1"/>
    <col min="8201" max="8201" width="13.42578125" style="13" customWidth="1"/>
    <col min="8202" max="8202" width="19" style="13" customWidth="1"/>
    <col min="8203" max="8203" width="13.28515625" style="13" customWidth="1"/>
    <col min="8204" max="8445" width="9.140625" style="13"/>
    <col min="8446" max="8446" width="4.7109375" style="13" customWidth="1"/>
    <col min="8447" max="8447" width="33.85546875" style="13" customWidth="1"/>
    <col min="8448" max="8450" width="0" style="13" hidden="1" customWidth="1"/>
    <col min="8451" max="8452" width="18.28515625" style="13" customWidth="1"/>
    <col min="8453" max="8453" width="22.42578125" style="13" customWidth="1"/>
    <col min="8454" max="8454" width="1.5703125" style="13" customWidth="1"/>
    <col min="8455" max="8455" width="14.140625" style="13" customWidth="1"/>
    <col min="8456" max="8456" width="24.7109375" style="13" customWidth="1"/>
    <col min="8457" max="8457" width="13.42578125" style="13" customWidth="1"/>
    <col min="8458" max="8458" width="19" style="13" customWidth="1"/>
    <col min="8459" max="8459" width="13.28515625" style="13" customWidth="1"/>
    <col min="8460" max="8701" width="9.140625" style="13"/>
    <col min="8702" max="8702" width="4.7109375" style="13" customWidth="1"/>
    <col min="8703" max="8703" width="33.85546875" style="13" customWidth="1"/>
    <col min="8704" max="8706" width="0" style="13" hidden="1" customWidth="1"/>
    <col min="8707" max="8708" width="18.28515625" style="13" customWidth="1"/>
    <col min="8709" max="8709" width="22.42578125" style="13" customWidth="1"/>
    <col min="8710" max="8710" width="1.5703125" style="13" customWidth="1"/>
    <col min="8711" max="8711" width="14.140625" style="13" customWidth="1"/>
    <col min="8712" max="8712" width="24.7109375" style="13" customWidth="1"/>
    <col min="8713" max="8713" width="13.42578125" style="13" customWidth="1"/>
    <col min="8714" max="8714" width="19" style="13" customWidth="1"/>
    <col min="8715" max="8715" width="13.28515625" style="13" customWidth="1"/>
    <col min="8716" max="8957" width="9.140625" style="13"/>
    <col min="8958" max="8958" width="4.7109375" style="13" customWidth="1"/>
    <col min="8959" max="8959" width="33.85546875" style="13" customWidth="1"/>
    <col min="8960" max="8962" width="0" style="13" hidden="1" customWidth="1"/>
    <col min="8963" max="8964" width="18.28515625" style="13" customWidth="1"/>
    <col min="8965" max="8965" width="22.42578125" style="13" customWidth="1"/>
    <col min="8966" max="8966" width="1.5703125" style="13" customWidth="1"/>
    <col min="8967" max="8967" width="14.140625" style="13" customWidth="1"/>
    <col min="8968" max="8968" width="24.7109375" style="13" customWidth="1"/>
    <col min="8969" max="8969" width="13.42578125" style="13" customWidth="1"/>
    <col min="8970" max="8970" width="19" style="13" customWidth="1"/>
    <col min="8971" max="8971" width="13.28515625" style="13" customWidth="1"/>
    <col min="8972" max="9213" width="9.140625" style="13"/>
    <col min="9214" max="9214" width="4.7109375" style="13" customWidth="1"/>
    <col min="9215" max="9215" width="33.85546875" style="13" customWidth="1"/>
    <col min="9216" max="9218" width="0" style="13" hidden="1" customWidth="1"/>
    <col min="9219" max="9220" width="18.28515625" style="13" customWidth="1"/>
    <col min="9221" max="9221" width="22.42578125" style="13" customWidth="1"/>
    <col min="9222" max="9222" width="1.5703125" style="13" customWidth="1"/>
    <col min="9223" max="9223" width="14.140625" style="13" customWidth="1"/>
    <col min="9224" max="9224" width="24.7109375" style="13" customWidth="1"/>
    <col min="9225" max="9225" width="13.42578125" style="13" customWidth="1"/>
    <col min="9226" max="9226" width="19" style="13" customWidth="1"/>
    <col min="9227" max="9227" width="13.28515625" style="13" customWidth="1"/>
    <col min="9228" max="9469" width="9.140625" style="13"/>
    <col min="9470" max="9470" width="4.7109375" style="13" customWidth="1"/>
    <col min="9471" max="9471" width="33.85546875" style="13" customWidth="1"/>
    <col min="9472" max="9474" width="0" style="13" hidden="1" customWidth="1"/>
    <col min="9475" max="9476" width="18.28515625" style="13" customWidth="1"/>
    <col min="9477" max="9477" width="22.42578125" style="13" customWidth="1"/>
    <col min="9478" max="9478" width="1.5703125" style="13" customWidth="1"/>
    <col min="9479" max="9479" width="14.140625" style="13" customWidth="1"/>
    <col min="9480" max="9480" width="24.7109375" style="13" customWidth="1"/>
    <col min="9481" max="9481" width="13.42578125" style="13" customWidth="1"/>
    <col min="9482" max="9482" width="19" style="13" customWidth="1"/>
    <col min="9483" max="9483" width="13.28515625" style="13" customWidth="1"/>
    <col min="9484" max="9725" width="9.140625" style="13"/>
    <col min="9726" max="9726" width="4.7109375" style="13" customWidth="1"/>
    <col min="9727" max="9727" width="33.85546875" style="13" customWidth="1"/>
    <col min="9728" max="9730" width="0" style="13" hidden="1" customWidth="1"/>
    <col min="9731" max="9732" width="18.28515625" style="13" customWidth="1"/>
    <col min="9733" max="9733" width="22.42578125" style="13" customWidth="1"/>
    <col min="9734" max="9734" width="1.5703125" style="13" customWidth="1"/>
    <col min="9735" max="9735" width="14.140625" style="13" customWidth="1"/>
    <col min="9736" max="9736" width="24.7109375" style="13" customWidth="1"/>
    <col min="9737" max="9737" width="13.42578125" style="13" customWidth="1"/>
    <col min="9738" max="9738" width="19" style="13" customWidth="1"/>
    <col min="9739" max="9739" width="13.28515625" style="13" customWidth="1"/>
    <col min="9740" max="9981" width="9.140625" style="13"/>
    <col min="9982" max="9982" width="4.7109375" style="13" customWidth="1"/>
    <col min="9983" max="9983" width="33.85546875" style="13" customWidth="1"/>
    <col min="9984" max="9986" width="0" style="13" hidden="1" customWidth="1"/>
    <col min="9987" max="9988" width="18.28515625" style="13" customWidth="1"/>
    <col min="9989" max="9989" width="22.42578125" style="13" customWidth="1"/>
    <col min="9990" max="9990" width="1.5703125" style="13" customWidth="1"/>
    <col min="9991" max="9991" width="14.140625" style="13" customWidth="1"/>
    <col min="9992" max="9992" width="24.7109375" style="13" customWidth="1"/>
    <col min="9993" max="9993" width="13.42578125" style="13" customWidth="1"/>
    <col min="9994" max="9994" width="19" style="13" customWidth="1"/>
    <col min="9995" max="9995" width="13.28515625" style="13" customWidth="1"/>
    <col min="9996" max="10237" width="9.140625" style="13"/>
    <col min="10238" max="10238" width="4.7109375" style="13" customWidth="1"/>
    <col min="10239" max="10239" width="33.85546875" style="13" customWidth="1"/>
    <col min="10240" max="10242" width="0" style="13" hidden="1" customWidth="1"/>
    <col min="10243" max="10244" width="18.28515625" style="13" customWidth="1"/>
    <col min="10245" max="10245" width="22.42578125" style="13" customWidth="1"/>
    <col min="10246" max="10246" width="1.5703125" style="13" customWidth="1"/>
    <col min="10247" max="10247" width="14.140625" style="13" customWidth="1"/>
    <col min="10248" max="10248" width="24.7109375" style="13" customWidth="1"/>
    <col min="10249" max="10249" width="13.42578125" style="13" customWidth="1"/>
    <col min="10250" max="10250" width="19" style="13" customWidth="1"/>
    <col min="10251" max="10251" width="13.28515625" style="13" customWidth="1"/>
    <col min="10252" max="10493" width="9.140625" style="13"/>
    <col min="10494" max="10494" width="4.7109375" style="13" customWidth="1"/>
    <col min="10495" max="10495" width="33.85546875" style="13" customWidth="1"/>
    <col min="10496" max="10498" width="0" style="13" hidden="1" customWidth="1"/>
    <col min="10499" max="10500" width="18.28515625" style="13" customWidth="1"/>
    <col min="10501" max="10501" width="22.42578125" style="13" customWidth="1"/>
    <col min="10502" max="10502" width="1.5703125" style="13" customWidth="1"/>
    <col min="10503" max="10503" width="14.140625" style="13" customWidth="1"/>
    <col min="10504" max="10504" width="24.7109375" style="13" customWidth="1"/>
    <col min="10505" max="10505" width="13.42578125" style="13" customWidth="1"/>
    <col min="10506" max="10506" width="19" style="13" customWidth="1"/>
    <col min="10507" max="10507" width="13.28515625" style="13" customWidth="1"/>
    <col min="10508" max="10749" width="9.140625" style="13"/>
    <col min="10750" max="10750" width="4.7109375" style="13" customWidth="1"/>
    <col min="10751" max="10751" width="33.85546875" style="13" customWidth="1"/>
    <col min="10752" max="10754" width="0" style="13" hidden="1" customWidth="1"/>
    <col min="10755" max="10756" width="18.28515625" style="13" customWidth="1"/>
    <col min="10757" max="10757" width="22.42578125" style="13" customWidth="1"/>
    <col min="10758" max="10758" width="1.5703125" style="13" customWidth="1"/>
    <col min="10759" max="10759" width="14.140625" style="13" customWidth="1"/>
    <col min="10760" max="10760" width="24.7109375" style="13" customWidth="1"/>
    <col min="10761" max="10761" width="13.42578125" style="13" customWidth="1"/>
    <col min="10762" max="10762" width="19" style="13" customWidth="1"/>
    <col min="10763" max="10763" width="13.28515625" style="13" customWidth="1"/>
    <col min="10764" max="11005" width="9.140625" style="13"/>
    <col min="11006" max="11006" width="4.7109375" style="13" customWidth="1"/>
    <col min="11007" max="11007" width="33.85546875" style="13" customWidth="1"/>
    <col min="11008" max="11010" width="0" style="13" hidden="1" customWidth="1"/>
    <col min="11011" max="11012" width="18.28515625" style="13" customWidth="1"/>
    <col min="11013" max="11013" width="22.42578125" style="13" customWidth="1"/>
    <col min="11014" max="11014" width="1.5703125" style="13" customWidth="1"/>
    <col min="11015" max="11015" width="14.140625" style="13" customWidth="1"/>
    <col min="11016" max="11016" width="24.7109375" style="13" customWidth="1"/>
    <col min="11017" max="11017" width="13.42578125" style="13" customWidth="1"/>
    <col min="11018" max="11018" width="19" style="13" customWidth="1"/>
    <col min="11019" max="11019" width="13.28515625" style="13" customWidth="1"/>
    <col min="11020" max="11261" width="9.140625" style="13"/>
    <col min="11262" max="11262" width="4.7109375" style="13" customWidth="1"/>
    <col min="11263" max="11263" width="33.85546875" style="13" customWidth="1"/>
    <col min="11264" max="11266" width="0" style="13" hidden="1" customWidth="1"/>
    <col min="11267" max="11268" width="18.28515625" style="13" customWidth="1"/>
    <col min="11269" max="11269" width="22.42578125" style="13" customWidth="1"/>
    <col min="11270" max="11270" width="1.5703125" style="13" customWidth="1"/>
    <col min="11271" max="11271" width="14.140625" style="13" customWidth="1"/>
    <col min="11272" max="11272" width="24.7109375" style="13" customWidth="1"/>
    <col min="11273" max="11273" width="13.42578125" style="13" customWidth="1"/>
    <col min="11274" max="11274" width="19" style="13" customWidth="1"/>
    <col min="11275" max="11275" width="13.28515625" style="13" customWidth="1"/>
    <col min="11276" max="11517" width="9.140625" style="13"/>
    <col min="11518" max="11518" width="4.7109375" style="13" customWidth="1"/>
    <col min="11519" max="11519" width="33.85546875" style="13" customWidth="1"/>
    <col min="11520" max="11522" width="0" style="13" hidden="1" customWidth="1"/>
    <col min="11523" max="11524" width="18.28515625" style="13" customWidth="1"/>
    <col min="11525" max="11525" width="22.42578125" style="13" customWidth="1"/>
    <col min="11526" max="11526" width="1.5703125" style="13" customWidth="1"/>
    <col min="11527" max="11527" width="14.140625" style="13" customWidth="1"/>
    <col min="11528" max="11528" width="24.7109375" style="13" customWidth="1"/>
    <col min="11529" max="11529" width="13.42578125" style="13" customWidth="1"/>
    <col min="11530" max="11530" width="19" style="13" customWidth="1"/>
    <col min="11531" max="11531" width="13.28515625" style="13" customWidth="1"/>
    <col min="11532" max="11773" width="9.140625" style="13"/>
    <col min="11774" max="11774" width="4.7109375" style="13" customWidth="1"/>
    <col min="11775" max="11775" width="33.85546875" style="13" customWidth="1"/>
    <col min="11776" max="11778" width="0" style="13" hidden="1" customWidth="1"/>
    <col min="11779" max="11780" width="18.28515625" style="13" customWidth="1"/>
    <col min="11781" max="11781" width="22.42578125" style="13" customWidth="1"/>
    <col min="11782" max="11782" width="1.5703125" style="13" customWidth="1"/>
    <col min="11783" max="11783" width="14.140625" style="13" customWidth="1"/>
    <col min="11784" max="11784" width="24.7109375" style="13" customWidth="1"/>
    <col min="11785" max="11785" width="13.42578125" style="13" customWidth="1"/>
    <col min="11786" max="11786" width="19" style="13" customWidth="1"/>
    <col min="11787" max="11787" width="13.28515625" style="13" customWidth="1"/>
    <col min="11788" max="12029" width="9.140625" style="13"/>
    <col min="12030" max="12030" width="4.7109375" style="13" customWidth="1"/>
    <col min="12031" max="12031" width="33.85546875" style="13" customWidth="1"/>
    <col min="12032" max="12034" width="0" style="13" hidden="1" customWidth="1"/>
    <col min="12035" max="12036" width="18.28515625" style="13" customWidth="1"/>
    <col min="12037" max="12037" width="22.42578125" style="13" customWidth="1"/>
    <col min="12038" max="12038" width="1.5703125" style="13" customWidth="1"/>
    <col min="12039" max="12039" width="14.140625" style="13" customWidth="1"/>
    <col min="12040" max="12040" width="24.7109375" style="13" customWidth="1"/>
    <col min="12041" max="12041" width="13.42578125" style="13" customWidth="1"/>
    <col min="12042" max="12042" width="19" style="13" customWidth="1"/>
    <col min="12043" max="12043" width="13.28515625" style="13" customWidth="1"/>
    <col min="12044" max="12285" width="9.140625" style="13"/>
    <col min="12286" max="12286" width="4.7109375" style="13" customWidth="1"/>
    <col min="12287" max="12287" width="33.85546875" style="13" customWidth="1"/>
    <col min="12288" max="12290" width="0" style="13" hidden="1" customWidth="1"/>
    <col min="12291" max="12292" width="18.28515625" style="13" customWidth="1"/>
    <col min="12293" max="12293" width="22.42578125" style="13" customWidth="1"/>
    <col min="12294" max="12294" width="1.5703125" style="13" customWidth="1"/>
    <col min="12295" max="12295" width="14.140625" style="13" customWidth="1"/>
    <col min="12296" max="12296" width="24.7109375" style="13" customWidth="1"/>
    <col min="12297" max="12297" width="13.42578125" style="13" customWidth="1"/>
    <col min="12298" max="12298" width="19" style="13" customWidth="1"/>
    <col min="12299" max="12299" width="13.28515625" style="13" customWidth="1"/>
    <col min="12300" max="12541" width="9.140625" style="13"/>
    <col min="12542" max="12542" width="4.7109375" style="13" customWidth="1"/>
    <col min="12543" max="12543" width="33.85546875" style="13" customWidth="1"/>
    <col min="12544" max="12546" width="0" style="13" hidden="1" customWidth="1"/>
    <col min="12547" max="12548" width="18.28515625" style="13" customWidth="1"/>
    <col min="12549" max="12549" width="22.42578125" style="13" customWidth="1"/>
    <col min="12550" max="12550" width="1.5703125" style="13" customWidth="1"/>
    <col min="12551" max="12551" width="14.140625" style="13" customWidth="1"/>
    <col min="12552" max="12552" width="24.7109375" style="13" customWidth="1"/>
    <col min="12553" max="12553" width="13.42578125" style="13" customWidth="1"/>
    <col min="12554" max="12554" width="19" style="13" customWidth="1"/>
    <col min="12555" max="12555" width="13.28515625" style="13" customWidth="1"/>
    <col min="12556" max="12797" width="9.140625" style="13"/>
    <col min="12798" max="12798" width="4.7109375" style="13" customWidth="1"/>
    <col min="12799" max="12799" width="33.85546875" style="13" customWidth="1"/>
    <col min="12800" max="12802" width="0" style="13" hidden="1" customWidth="1"/>
    <col min="12803" max="12804" width="18.28515625" style="13" customWidth="1"/>
    <col min="12805" max="12805" width="22.42578125" style="13" customWidth="1"/>
    <col min="12806" max="12806" width="1.5703125" style="13" customWidth="1"/>
    <col min="12807" max="12807" width="14.140625" style="13" customWidth="1"/>
    <col min="12808" max="12808" width="24.7109375" style="13" customWidth="1"/>
    <col min="12809" max="12809" width="13.42578125" style="13" customWidth="1"/>
    <col min="12810" max="12810" width="19" style="13" customWidth="1"/>
    <col min="12811" max="12811" width="13.28515625" style="13" customWidth="1"/>
    <col min="12812" max="13053" width="9.140625" style="13"/>
    <col min="13054" max="13054" width="4.7109375" style="13" customWidth="1"/>
    <col min="13055" max="13055" width="33.85546875" style="13" customWidth="1"/>
    <col min="13056" max="13058" width="0" style="13" hidden="1" customWidth="1"/>
    <col min="13059" max="13060" width="18.28515625" style="13" customWidth="1"/>
    <col min="13061" max="13061" width="22.42578125" style="13" customWidth="1"/>
    <col min="13062" max="13062" width="1.5703125" style="13" customWidth="1"/>
    <col min="13063" max="13063" width="14.140625" style="13" customWidth="1"/>
    <col min="13064" max="13064" width="24.7109375" style="13" customWidth="1"/>
    <col min="13065" max="13065" width="13.42578125" style="13" customWidth="1"/>
    <col min="13066" max="13066" width="19" style="13" customWidth="1"/>
    <col min="13067" max="13067" width="13.28515625" style="13" customWidth="1"/>
    <col min="13068" max="13309" width="9.140625" style="13"/>
    <col min="13310" max="13310" width="4.7109375" style="13" customWidth="1"/>
    <col min="13311" max="13311" width="33.85546875" style="13" customWidth="1"/>
    <col min="13312" max="13314" width="0" style="13" hidden="1" customWidth="1"/>
    <col min="13315" max="13316" width="18.28515625" style="13" customWidth="1"/>
    <col min="13317" max="13317" width="22.42578125" style="13" customWidth="1"/>
    <col min="13318" max="13318" width="1.5703125" style="13" customWidth="1"/>
    <col min="13319" max="13319" width="14.140625" style="13" customWidth="1"/>
    <col min="13320" max="13320" width="24.7109375" style="13" customWidth="1"/>
    <col min="13321" max="13321" width="13.42578125" style="13" customWidth="1"/>
    <col min="13322" max="13322" width="19" style="13" customWidth="1"/>
    <col min="13323" max="13323" width="13.28515625" style="13" customWidth="1"/>
    <col min="13324" max="13565" width="9.140625" style="13"/>
    <col min="13566" max="13566" width="4.7109375" style="13" customWidth="1"/>
    <col min="13567" max="13567" width="33.85546875" style="13" customWidth="1"/>
    <col min="13568" max="13570" width="0" style="13" hidden="1" customWidth="1"/>
    <col min="13571" max="13572" width="18.28515625" style="13" customWidth="1"/>
    <col min="13573" max="13573" width="22.42578125" style="13" customWidth="1"/>
    <col min="13574" max="13574" width="1.5703125" style="13" customWidth="1"/>
    <col min="13575" max="13575" width="14.140625" style="13" customWidth="1"/>
    <col min="13576" max="13576" width="24.7109375" style="13" customWidth="1"/>
    <col min="13577" max="13577" width="13.42578125" style="13" customWidth="1"/>
    <col min="13578" max="13578" width="19" style="13" customWidth="1"/>
    <col min="13579" max="13579" width="13.28515625" style="13" customWidth="1"/>
    <col min="13580" max="13821" width="9.140625" style="13"/>
    <col min="13822" max="13822" width="4.7109375" style="13" customWidth="1"/>
    <col min="13823" max="13823" width="33.85546875" style="13" customWidth="1"/>
    <col min="13824" max="13826" width="0" style="13" hidden="1" customWidth="1"/>
    <col min="13827" max="13828" width="18.28515625" style="13" customWidth="1"/>
    <col min="13829" max="13829" width="22.42578125" style="13" customWidth="1"/>
    <col min="13830" max="13830" width="1.5703125" style="13" customWidth="1"/>
    <col min="13831" max="13831" width="14.140625" style="13" customWidth="1"/>
    <col min="13832" max="13832" width="24.7109375" style="13" customWidth="1"/>
    <col min="13833" max="13833" width="13.42578125" style="13" customWidth="1"/>
    <col min="13834" max="13834" width="19" style="13" customWidth="1"/>
    <col min="13835" max="13835" width="13.28515625" style="13" customWidth="1"/>
    <col min="13836" max="14077" width="9.140625" style="13"/>
    <col min="14078" max="14078" width="4.7109375" style="13" customWidth="1"/>
    <col min="14079" max="14079" width="33.85546875" style="13" customWidth="1"/>
    <col min="14080" max="14082" width="0" style="13" hidden="1" customWidth="1"/>
    <col min="14083" max="14084" width="18.28515625" style="13" customWidth="1"/>
    <col min="14085" max="14085" width="22.42578125" style="13" customWidth="1"/>
    <col min="14086" max="14086" width="1.5703125" style="13" customWidth="1"/>
    <col min="14087" max="14087" width="14.140625" style="13" customWidth="1"/>
    <col min="14088" max="14088" width="24.7109375" style="13" customWidth="1"/>
    <col min="14089" max="14089" width="13.42578125" style="13" customWidth="1"/>
    <col min="14090" max="14090" width="19" style="13" customWidth="1"/>
    <col min="14091" max="14091" width="13.28515625" style="13" customWidth="1"/>
    <col min="14092" max="14333" width="9.140625" style="13"/>
    <col min="14334" max="14334" width="4.7109375" style="13" customWidth="1"/>
    <col min="14335" max="14335" width="33.85546875" style="13" customWidth="1"/>
    <col min="14336" max="14338" width="0" style="13" hidden="1" customWidth="1"/>
    <col min="14339" max="14340" width="18.28515625" style="13" customWidth="1"/>
    <col min="14341" max="14341" width="22.42578125" style="13" customWidth="1"/>
    <col min="14342" max="14342" width="1.5703125" style="13" customWidth="1"/>
    <col min="14343" max="14343" width="14.140625" style="13" customWidth="1"/>
    <col min="14344" max="14344" width="24.7109375" style="13" customWidth="1"/>
    <col min="14345" max="14345" width="13.42578125" style="13" customWidth="1"/>
    <col min="14346" max="14346" width="19" style="13" customWidth="1"/>
    <col min="14347" max="14347" width="13.28515625" style="13" customWidth="1"/>
    <col min="14348" max="14589" width="9.140625" style="13"/>
    <col min="14590" max="14590" width="4.7109375" style="13" customWidth="1"/>
    <col min="14591" max="14591" width="33.85546875" style="13" customWidth="1"/>
    <col min="14592" max="14594" width="0" style="13" hidden="1" customWidth="1"/>
    <col min="14595" max="14596" width="18.28515625" style="13" customWidth="1"/>
    <col min="14597" max="14597" width="22.42578125" style="13" customWidth="1"/>
    <col min="14598" max="14598" width="1.5703125" style="13" customWidth="1"/>
    <col min="14599" max="14599" width="14.140625" style="13" customWidth="1"/>
    <col min="14600" max="14600" width="24.7109375" style="13" customWidth="1"/>
    <col min="14601" max="14601" width="13.42578125" style="13" customWidth="1"/>
    <col min="14602" max="14602" width="19" style="13" customWidth="1"/>
    <col min="14603" max="14603" width="13.28515625" style="13" customWidth="1"/>
    <col min="14604" max="14845" width="9.140625" style="13"/>
    <col min="14846" max="14846" width="4.7109375" style="13" customWidth="1"/>
    <col min="14847" max="14847" width="33.85546875" style="13" customWidth="1"/>
    <col min="14848" max="14850" width="0" style="13" hidden="1" customWidth="1"/>
    <col min="14851" max="14852" width="18.28515625" style="13" customWidth="1"/>
    <col min="14853" max="14853" width="22.42578125" style="13" customWidth="1"/>
    <col min="14854" max="14854" width="1.5703125" style="13" customWidth="1"/>
    <col min="14855" max="14855" width="14.140625" style="13" customWidth="1"/>
    <col min="14856" max="14856" width="24.7109375" style="13" customWidth="1"/>
    <col min="14857" max="14857" width="13.42578125" style="13" customWidth="1"/>
    <col min="14858" max="14858" width="19" style="13" customWidth="1"/>
    <col min="14859" max="14859" width="13.28515625" style="13" customWidth="1"/>
    <col min="14860" max="15101" width="9.140625" style="13"/>
    <col min="15102" max="15102" width="4.7109375" style="13" customWidth="1"/>
    <col min="15103" max="15103" width="33.85546875" style="13" customWidth="1"/>
    <col min="15104" max="15106" width="0" style="13" hidden="1" customWidth="1"/>
    <col min="15107" max="15108" width="18.28515625" style="13" customWidth="1"/>
    <col min="15109" max="15109" width="22.42578125" style="13" customWidth="1"/>
    <col min="15110" max="15110" width="1.5703125" style="13" customWidth="1"/>
    <col min="15111" max="15111" width="14.140625" style="13" customWidth="1"/>
    <col min="15112" max="15112" width="24.7109375" style="13" customWidth="1"/>
    <col min="15113" max="15113" width="13.42578125" style="13" customWidth="1"/>
    <col min="15114" max="15114" width="19" style="13" customWidth="1"/>
    <col min="15115" max="15115" width="13.28515625" style="13" customWidth="1"/>
    <col min="15116" max="15357" width="9.140625" style="13"/>
    <col min="15358" max="15358" width="4.7109375" style="13" customWidth="1"/>
    <col min="15359" max="15359" width="33.85546875" style="13" customWidth="1"/>
    <col min="15360" max="15362" width="0" style="13" hidden="1" customWidth="1"/>
    <col min="15363" max="15364" width="18.28515625" style="13" customWidth="1"/>
    <col min="15365" max="15365" width="22.42578125" style="13" customWidth="1"/>
    <col min="15366" max="15366" width="1.5703125" style="13" customWidth="1"/>
    <col min="15367" max="15367" width="14.140625" style="13" customWidth="1"/>
    <col min="15368" max="15368" width="24.7109375" style="13" customWidth="1"/>
    <col min="15369" max="15369" width="13.42578125" style="13" customWidth="1"/>
    <col min="15370" max="15370" width="19" style="13" customWidth="1"/>
    <col min="15371" max="15371" width="13.28515625" style="13" customWidth="1"/>
    <col min="15372" max="15613" width="9.140625" style="13"/>
    <col min="15614" max="15614" width="4.7109375" style="13" customWidth="1"/>
    <col min="15615" max="15615" width="33.85546875" style="13" customWidth="1"/>
    <col min="15616" max="15618" width="0" style="13" hidden="1" customWidth="1"/>
    <col min="15619" max="15620" width="18.28515625" style="13" customWidth="1"/>
    <col min="15621" max="15621" width="22.42578125" style="13" customWidth="1"/>
    <col min="15622" max="15622" width="1.5703125" style="13" customWidth="1"/>
    <col min="15623" max="15623" width="14.140625" style="13" customWidth="1"/>
    <col min="15624" max="15624" width="24.7109375" style="13" customWidth="1"/>
    <col min="15625" max="15625" width="13.42578125" style="13" customWidth="1"/>
    <col min="15626" max="15626" width="19" style="13" customWidth="1"/>
    <col min="15627" max="15627" width="13.28515625" style="13" customWidth="1"/>
    <col min="15628" max="15869" width="9.140625" style="13"/>
    <col min="15870" max="15870" width="4.7109375" style="13" customWidth="1"/>
    <col min="15871" max="15871" width="33.85546875" style="13" customWidth="1"/>
    <col min="15872" max="15874" width="0" style="13" hidden="1" customWidth="1"/>
    <col min="15875" max="15876" width="18.28515625" style="13" customWidth="1"/>
    <col min="15877" max="15877" width="22.42578125" style="13" customWidth="1"/>
    <col min="15878" max="15878" width="1.5703125" style="13" customWidth="1"/>
    <col min="15879" max="15879" width="14.140625" style="13" customWidth="1"/>
    <col min="15880" max="15880" width="24.7109375" style="13" customWidth="1"/>
    <col min="15881" max="15881" width="13.42578125" style="13" customWidth="1"/>
    <col min="15882" max="15882" width="19" style="13" customWidth="1"/>
    <col min="15883" max="15883" width="13.28515625" style="13" customWidth="1"/>
    <col min="15884" max="16125" width="9.140625" style="13"/>
    <col min="16126" max="16126" width="4.7109375" style="13" customWidth="1"/>
    <col min="16127" max="16127" width="33.85546875" style="13" customWidth="1"/>
    <col min="16128" max="16130" width="0" style="13" hidden="1" customWidth="1"/>
    <col min="16131" max="16132" width="18.28515625" style="13" customWidth="1"/>
    <col min="16133" max="16133" width="22.42578125" style="13" customWidth="1"/>
    <col min="16134" max="16134" width="1.5703125" style="13" customWidth="1"/>
    <col min="16135" max="16135" width="14.140625" style="13" customWidth="1"/>
    <col min="16136" max="16136" width="24.7109375" style="13" customWidth="1"/>
    <col min="16137" max="16137" width="13.42578125" style="13" customWidth="1"/>
    <col min="16138" max="16138" width="19" style="13" customWidth="1"/>
    <col min="16139" max="16139" width="13.28515625" style="13" customWidth="1"/>
    <col min="16140" max="16384" width="9.140625" style="13"/>
  </cols>
  <sheetData>
    <row r="1" spans="1:16" x14ac:dyDescent="0.2">
      <c r="A1" s="10"/>
      <c r="B1" s="10"/>
      <c r="C1" s="15"/>
      <c r="D1" s="15"/>
      <c r="E1" s="15"/>
      <c r="F1" s="16"/>
    </row>
    <row r="2" spans="1:16" x14ac:dyDescent="0.2">
      <c r="A2" s="299" t="s">
        <v>35</v>
      </c>
      <c r="B2" s="299"/>
      <c r="C2" s="299"/>
      <c r="D2" s="299"/>
      <c r="E2" s="299"/>
      <c r="F2" s="299"/>
    </row>
    <row r="3" spans="1:16" x14ac:dyDescent="0.2">
      <c r="A3" s="299" t="s">
        <v>36</v>
      </c>
      <c r="B3" s="299"/>
      <c r="C3" s="299"/>
      <c r="D3" s="299"/>
      <c r="E3" s="299"/>
      <c r="F3" s="299"/>
    </row>
    <row r="4" spans="1:16" ht="13.5" thickBot="1" x14ac:dyDescent="0.25">
      <c r="A4" s="300"/>
      <c r="B4" s="300"/>
      <c r="C4" s="300"/>
      <c r="D4" s="300"/>
      <c r="E4" s="300"/>
      <c r="F4" s="300"/>
    </row>
    <row r="5" spans="1:16" ht="40.5" customHeight="1" thickBot="1" x14ac:dyDescent="0.25">
      <c r="A5" s="301" t="s">
        <v>34</v>
      </c>
      <c r="B5" s="302"/>
      <c r="C5" s="303" t="s">
        <v>52</v>
      </c>
      <c r="D5" s="303"/>
      <c r="E5" s="303"/>
      <c r="F5" s="304"/>
      <c r="G5" s="17"/>
      <c r="H5" s="17"/>
      <c r="I5" s="17"/>
      <c r="J5" s="18"/>
      <c r="K5" s="18"/>
      <c r="L5" s="18"/>
      <c r="M5" s="18"/>
      <c r="N5" s="17"/>
      <c r="O5" s="17"/>
      <c r="P5" s="19"/>
    </row>
    <row r="6" spans="1:16" ht="13.5" thickBot="1" x14ac:dyDescent="0.25">
      <c r="A6" s="20"/>
      <c r="B6" s="21"/>
      <c r="C6" s="22"/>
      <c r="D6" s="22"/>
      <c r="E6" s="22"/>
      <c r="F6" s="22"/>
    </row>
    <row r="7" spans="1:16" ht="12.75" customHeight="1" x14ac:dyDescent="0.2">
      <c r="A7" s="52" t="s">
        <v>25</v>
      </c>
      <c r="B7" s="289" t="s">
        <v>31</v>
      </c>
      <c r="C7" s="291" t="s">
        <v>37</v>
      </c>
      <c r="D7" s="293" t="s">
        <v>38</v>
      </c>
      <c r="E7" s="295" t="s">
        <v>39</v>
      </c>
      <c r="F7" s="296"/>
    </row>
    <row r="8" spans="1:16" ht="13.5" thickBot="1" x14ac:dyDescent="0.25">
      <c r="A8" s="23" t="s">
        <v>40</v>
      </c>
      <c r="B8" s="290"/>
      <c r="C8" s="292"/>
      <c r="D8" s="294"/>
      <c r="E8" s="297"/>
      <c r="F8" s="298"/>
    </row>
    <row r="9" spans="1:16" s="27" customFormat="1" ht="39" thickBot="1" x14ac:dyDescent="0.25">
      <c r="A9" s="24" t="s">
        <v>41</v>
      </c>
      <c r="B9" s="109" t="s">
        <v>45</v>
      </c>
      <c r="C9" s="25" t="s">
        <v>50</v>
      </c>
      <c r="D9" s="26">
        <f>E9/3.79/1.266</f>
        <v>105903.53762082806</v>
      </c>
      <c r="E9" s="286">
        <v>508140</v>
      </c>
      <c r="F9" s="287"/>
    </row>
    <row r="10" spans="1:16" s="27" customFormat="1" ht="39" thickBot="1" x14ac:dyDescent="0.25">
      <c r="A10" s="24" t="s">
        <v>42</v>
      </c>
      <c r="B10" s="109" t="s">
        <v>45</v>
      </c>
      <c r="C10" s="25" t="s">
        <v>50</v>
      </c>
      <c r="D10" s="26">
        <f>E10/3.79/1.266</f>
        <v>84346.017415081675</v>
      </c>
      <c r="E10" s="286">
        <v>404704</v>
      </c>
      <c r="F10" s="287"/>
    </row>
    <row r="11" spans="1:16" s="27" customFormat="1" ht="39" thickBot="1" x14ac:dyDescent="0.25">
      <c r="A11" s="24" t="s">
        <v>47</v>
      </c>
      <c r="B11" s="109" t="s">
        <v>45</v>
      </c>
      <c r="C11" s="25" t="s">
        <v>50</v>
      </c>
      <c r="D11" s="26">
        <f>E11/3.79/1.266</f>
        <v>84428.966224411954</v>
      </c>
      <c r="E11" s="286">
        <v>405102</v>
      </c>
      <c r="F11" s="287"/>
    </row>
    <row r="12" spans="1:16" ht="13.5" thickBot="1" x14ac:dyDescent="0.25">
      <c r="A12" s="28"/>
      <c r="B12" s="29" t="s">
        <v>43</v>
      </c>
      <c r="C12" s="30"/>
      <c r="D12" s="31">
        <f>SUM(D9:D11)</f>
        <v>274678.52126032172</v>
      </c>
      <c r="E12" s="277">
        <f>E9+SUM(E9:E11)</f>
        <v>1826086</v>
      </c>
      <c r="F12" s="278"/>
      <c r="G12" s="32"/>
    </row>
    <row r="13" spans="1:16" s="18" customFormat="1" x14ac:dyDescent="0.2">
      <c r="A13" s="9"/>
      <c r="B13" s="33"/>
      <c r="C13" s="9"/>
      <c r="D13" s="9"/>
      <c r="E13" s="35"/>
      <c r="F13" s="36"/>
      <c r="G13" s="32"/>
    </row>
    <row r="14" spans="1:16" s="18" customFormat="1" x14ac:dyDescent="0.2">
      <c r="A14" s="9"/>
      <c r="B14" s="33"/>
      <c r="C14" s="9"/>
      <c r="D14" s="9"/>
      <c r="E14" s="35"/>
      <c r="F14" s="36"/>
      <c r="G14" s="32"/>
    </row>
    <row r="15" spans="1:16" s="18" customFormat="1" x14ac:dyDescent="0.2">
      <c r="A15" s="9"/>
      <c r="B15" s="34"/>
      <c r="C15" s="9"/>
      <c r="D15" s="9"/>
      <c r="E15" s="32"/>
      <c r="F15" s="32"/>
      <c r="G15" s="32"/>
    </row>
    <row r="16" spans="1:16" s="39" customFormat="1" x14ac:dyDescent="0.2">
      <c r="A16" s="49"/>
      <c r="B16" s="56" t="s">
        <v>32</v>
      </c>
      <c r="C16" s="37"/>
      <c r="D16" s="38"/>
      <c r="E16" s="279" t="s">
        <v>44</v>
      </c>
      <c r="F16" s="279"/>
    </row>
    <row r="17" spans="1:14" s="39" customFormat="1" x14ac:dyDescent="0.2">
      <c r="A17" s="49"/>
      <c r="B17" s="49"/>
      <c r="C17" s="38"/>
      <c r="D17" s="38"/>
      <c r="E17" s="40"/>
      <c r="F17" s="54"/>
    </row>
    <row r="18" spans="1:14" s="39" customFormat="1" x14ac:dyDescent="0.2">
      <c r="A18" s="49"/>
      <c r="B18" s="41"/>
      <c r="C18" s="38"/>
      <c r="D18" s="38"/>
      <c r="E18" s="280"/>
      <c r="F18" s="281"/>
    </row>
    <row r="19" spans="1:14" x14ac:dyDescent="0.2">
      <c r="A19" s="282"/>
      <c r="B19" s="283"/>
      <c r="C19" s="108"/>
      <c r="D19" s="55"/>
      <c r="E19" s="55"/>
      <c r="F19" s="10"/>
      <c r="G19" s="42"/>
      <c r="I19" s="10"/>
      <c r="J19" s="10"/>
      <c r="K19" s="10"/>
      <c r="L19" s="10"/>
      <c r="M19" s="10"/>
      <c r="N19" s="10"/>
    </row>
    <row r="20" spans="1:14" x14ac:dyDescent="0.2">
      <c r="B20" s="10"/>
      <c r="C20" s="43"/>
      <c r="D20" s="43"/>
      <c r="E20" s="43"/>
      <c r="F20" s="43"/>
      <c r="G20" s="42"/>
      <c r="H20" s="44"/>
      <c r="I20" s="44"/>
      <c r="J20" s="10"/>
      <c r="K20" s="10"/>
      <c r="L20" s="10"/>
      <c r="M20" s="10"/>
      <c r="N20" s="10"/>
    </row>
    <row r="21" spans="1:14" x14ac:dyDescent="0.2">
      <c r="B21" s="10"/>
      <c r="C21" s="43"/>
      <c r="D21" s="43"/>
      <c r="E21" s="43"/>
      <c r="F21" s="43"/>
      <c r="G21" s="42"/>
      <c r="H21" s="44"/>
      <c r="I21" s="44"/>
      <c r="J21" s="10"/>
      <c r="K21" s="10"/>
      <c r="L21" s="10"/>
      <c r="M21" s="10"/>
      <c r="N21" s="10"/>
    </row>
    <row r="22" spans="1:14" x14ac:dyDescent="0.2">
      <c r="B22" s="10"/>
      <c r="C22" s="43"/>
      <c r="D22" s="43"/>
      <c r="E22" s="43"/>
      <c r="F22" s="43"/>
      <c r="G22" s="42"/>
      <c r="H22" s="44"/>
      <c r="I22" s="44"/>
      <c r="J22" s="10"/>
      <c r="K22" s="10"/>
      <c r="L22" s="10"/>
      <c r="M22" s="10"/>
      <c r="N22" s="10"/>
    </row>
    <row r="23" spans="1:14" x14ac:dyDescent="0.2">
      <c r="A23" s="18"/>
      <c r="B23" s="11"/>
      <c r="C23" s="45"/>
      <c r="D23" s="45"/>
      <c r="E23" s="45"/>
      <c r="F23" s="45"/>
      <c r="G23" s="10"/>
      <c r="H23" s="10"/>
      <c r="I23" s="10"/>
      <c r="J23" s="10"/>
      <c r="K23" s="10"/>
      <c r="L23" s="10"/>
      <c r="M23" s="10"/>
      <c r="N23" s="10"/>
    </row>
    <row r="24" spans="1:14" x14ac:dyDescent="0.2">
      <c r="A24" s="18"/>
      <c r="B24" s="11"/>
      <c r="C24" s="45"/>
      <c r="D24" s="45"/>
      <c r="E24" s="45"/>
      <c r="F24" s="45"/>
      <c r="G24" s="10"/>
      <c r="H24" s="10"/>
      <c r="I24" s="10"/>
      <c r="J24" s="10"/>
      <c r="K24" s="10"/>
      <c r="L24" s="10"/>
      <c r="M24" s="10"/>
      <c r="N24" s="10"/>
    </row>
    <row r="25" spans="1:14" x14ac:dyDescent="0.2">
      <c r="A25" s="284"/>
      <c r="B25" s="285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</row>
    <row r="26" spans="1:14" x14ac:dyDescent="0.2">
      <c r="A26" s="284"/>
      <c r="B26" s="285"/>
      <c r="C26" s="44"/>
      <c r="D26" s="44"/>
      <c r="E26" s="44"/>
      <c r="F26" s="44"/>
      <c r="G26" s="10"/>
      <c r="H26" s="10"/>
      <c r="I26" s="46"/>
      <c r="J26" s="10"/>
      <c r="K26" s="10"/>
      <c r="L26" s="10"/>
      <c r="M26" s="10"/>
      <c r="N26" s="10"/>
    </row>
    <row r="27" spans="1:14" x14ac:dyDescent="0.2">
      <c r="A27" s="12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</row>
    <row r="28" spans="1:14" x14ac:dyDescent="0.2">
      <c r="C28" s="288"/>
      <c r="D28" s="288"/>
      <c r="E28" s="288"/>
      <c r="F28" s="288"/>
      <c r="H28" s="14"/>
    </row>
    <row r="29" spans="1:14" x14ac:dyDescent="0.2">
      <c r="A29" s="10"/>
      <c r="B29" s="10"/>
      <c r="C29" s="10"/>
      <c r="D29" s="10"/>
      <c r="E29" s="10"/>
      <c r="F29" s="10"/>
      <c r="H29" s="14"/>
    </row>
    <row r="30" spans="1:14" x14ac:dyDescent="0.2">
      <c r="A30" s="10"/>
      <c r="B30" s="10"/>
      <c r="C30" s="10"/>
      <c r="D30" s="10"/>
      <c r="E30" s="10"/>
      <c r="F30" s="10"/>
      <c r="H30" s="14"/>
    </row>
    <row r="31" spans="1:14" x14ac:dyDescent="0.2">
      <c r="A31" s="10"/>
      <c r="B31" s="10"/>
      <c r="C31" s="10"/>
      <c r="D31" s="10"/>
      <c r="E31" s="10"/>
      <c r="G31" s="55"/>
      <c r="H31" s="14"/>
    </row>
    <row r="32" spans="1:14" x14ac:dyDescent="0.2">
      <c r="A32" s="10"/>
      <c r="B32" s="10"/>
      <c r="C32" s="10"/>
      <c r="D32" s="10"/>
      <c r="E32" s="10"/>
      <c r="F32" s="10"/>
    </row>
    <row r="33" spans="1:8" x14ac:dyDescent="0.2">
      <c r="A33" s="10"/>
      <c r="B33" s="10"/>
      <c r="C33" s="10"/>
      <c r="D33" s="10"/>
      <c r="E33" s="10"/>
      <c r="F33" s="10"/>
      <c r="H33" s="14"/>
    </row>
    <row r="34" spans="1:8" x14ac:dyDescent="0.2">
      <c r="A34" s="10"/>
      <c r="B34" s="10"/>
      <c r="C34" s="44"/>
      <c r="D34" s="44"/>
      <c r="E34" s="44"/>
      <c r="F34" s="44"/>
    </row>
    <row r="35" spans="1:8" x14ac:dyDescent="0.2">
      <c r="A35" s="10"/>
      <c r="B35" s="10"/>
      <c r="C35" s="44"/>
      <c r="D35" s="44"/>
      <c r="E35" s="44"/>
      <c r="F35" s="44"/>
    </row>
    <row r="36" spans="1:8" x14ac:dyDescent="0.2">
      <c r="A36" s="10"/>
      <c r="B36" s="10"/>
      <c r="C36" s="47"/>
      <c r="D36" s="47"/>
      <c r="E36" s="47"/>
      <c r="F36" s="48"/>
    </row>
    <row r="37" spans="1:8" x14ac:dyDescent="0.2">
      <c r="A37" s="10"/>
      <c r="B37" s="10"/>
      <c r="C37" s="53"/>
      <c r="D37" s="53"/>
      <c r="E37" s="53"/>
      <c r="F37" s="48"/>
    </row>
    <row r="38" spans="1:8" x14ac:dyDescent="0.2">
      <c r="A38" s="10"/>
      <c r="B38" s="10"/>
      <c r="C38" s="276"/>
      <c r="D38" s="53"/>
      <c r="E38" s="53"/>
      <c r="F38" s="48"/>
    </row>
    <row r="39" spans="1:8" x14ac:dyDescent="0.2">
      <c r="A39" s="10"/>
      <c r="B39" s="10"/>
      <c r="C39" s="276"/>
      <c r="D39" s="53"/>
      <c r="E39" s="53"/>
      <c r="F39" s="48"/>
    </row>
    <row r="40" spans="1:8" x14ac:dyDescent="0.2">
      <c r="A40" s="10"/>
      <c r="B40" s="10"/>
      <c r="C40" s="53"/>
      <c r="D40" s="53"/>
      <c r="E40" s="53"/>
      <c r="F40" s="48"/>
    </row>
    <row r="41" spans="1:8" x14ac:dyDescent="0.2">
      <c r="A41" s="10"/>
      <c r="B41" s="10"/>
      <c r="C41" s="53"/>
      <c r="D41" s="53"/>
      <c r="E41" s="53"/>
      <c r="F41" s="48"/>
    </row>
    <row r="42" spans="1:8" x14ac:dyDescent="0.2">
      <c r="A42" s="10"/>
      <c r="B42" s="10"/>
      <c r="C42" s="53"/>
      <c r="D42" s="53"/>
      <c r="E42" s="53"/>
      <c r="F42" s="44"/>
    </row>
    <row r="43" spans="1:8" x14ac:dyDescent="0.2">
      <c r="A43" s="10"/>
      <c r="B43" s="10"/>
      <c r="C43" s="53"/>
      <c r="D43" s="53"/>
      <c r="E43" s="53"/>
      <c r="F43" s="48"/>
    </row>
    <row r="44" spans="1:8" x14ac:dyDescent="0.2">
      <c r="A44" s="10"/>
      <c r="B44" s="10"/>
      <c r="C44" s="53"/>
      <c r="D44" s="53"/>
      <c r="E44" s="53"/>
      <c r="F44" s="44"/>
    </row>
    <row r="45" spans="1:8" x14ac:dyDescent="0.2">
      <c r="A45" s="10"/>
      <c r="B45" s="10"/>
      <c r="C45" s="53"/>
      <c r="D45" s="53"/>
      <c r="E45" s="53"/>
      <c r="F45" s="44"/>
    </row>
    <row r="46" spans="1:8" x14ac:dyDescent="0.2">
      <c r="A46" s="10"/>
      <c r="B46" s="10"/>
      <c r="C46" s="53"/>
      <c r="D46" s="53"/>
      <c r="E46" s="53"/>
      <c r="F46" s="44"/>
    </row>
    <row r="47" spans="1:8" x14ac:dyDescent="0.2">
      <c r="A47" s="10"/>
      <c r="B47" s="10"/>
      <c r="C47" s="53"/>
      <c r="D47" s="53"/>
      <c r="E47" s="53"/>
      <c r="F47" s="44"/>
    </row>
    <row r="48" spans="1:8" x14ac:dyDescent="0.2">
      <c r="A48" s="10"/>
      <c r="B48" s="10"/>
      <c r="C48" s="53"/>
      <c r="D48" s="53"/>
      <c r="E48" s="53"/>
      <c r="F48" s="44"/>
    </row>
    <row r="49" spans="1:6" x14ac:dyDescent="0.2">
      <c r="A49" s="10"/>
      <c r="B49" s="10"/>
      <c r="C49" s="53"/>
      <c r="D49" s="53"/>
      <c r="E49" s="53"/>
      <c r="F49" s="44"/>
    </row>
    <row r="50" spans="1:6" x14ac:dyDescent="0.2">
      <c r="A50" s="10"/>
      <c r="B50" s="10"/>
      <c r="C50" s="53"/>
      <c r="D50" s="53"/>
      <c r="E50" s="53"/>
      <c r="F50" s="44"/>
    </row>
    <row r="51" spans="1:6" x14ac:dyDescent="0.2">
      <c r="A51" s="10"/>
      <c r="B51" s="10"/>
      <c r="C51" s="53"/>
      <c r="D51" s="53"/>
      <c r="E51" s="53"/>
      <c r="F51" s="44"/>
    </row>
    <row r="52" spans="1:6" x14ac:dyDescent="0.2">
      <c r="A52" s="10"/>
      <c r="B52" s="10"/>
      <c r="C52" s="53"/>
      <c r="D52" s="53"/>
      <c r="E52" s="53"/>
      <c r="F52" s="44"/>
    </row>
    <row r="53" spans="1:6" x14ac:dyDescent="0.2">
      <c r="A53" s="10"/>
      <c r="B53" s="10"/>
      <c r="C53" s="53"/>
      <c r="D53" s="53"/>
      <c r="E53" s="53"/>
      <c r="F53" s="44"/>
    </row>
    <row r="54" spans="1:6" x14ac:dyDescent="0.2">
      <c r="A54" s="10"/>
      <c r="B54" s="10"/>
      <c r="C54" s="53"/>
      <c r="D54" s="53"/>
      <c r="E54" s="53"/>
      <c r="F54" s="44"/>
    </row>
    <row r="55" spans="1:6" x14ac:dyDescent="0.2">
      <c r="A55" s="10"/>
      <c r="B55" s="10"/>
      <c r="C55" s="53"/>
      <c r="D55" s="53"/>
      <c r="E55" s="53"/>
      <c r="F55" s="44"/>
    </row>
    <row r="56" spans="1:6" x14ac:dyDescent="0.2">
      <c r="A56" s="10"/>
      <c r="B56" s="10"/>
      <c r="C56" s="53"/>
      <c r="D56" s="53"/>
      <c r="E56" s="53"/>
      <c r="F56" s="44"/>
    </row>
    <row r="57" spans="1:6" x14ac:dyDescent="0.2">
      <c r="A57" s="10"/>
      <c r="B57" s="10"/>
      <c r="C57" s="53"/>
      <c r="D57" s="53"/>
      <c r="E57" s="53"/>
      <c r="F57" s="44"/>
    </row>
    <row r="58" spans="1:6" x14ac:dyDescent="0.2">
      <c r="A58" s="10"/>
      <c r="B58" s="10"/>
      <c r="C58" s="53"/>
      <c r="D58" s="53"/>
      <c r="E58" s="53"/>
      <c r="F58" s="44"/>
    </row>
    <row r="59" spans="1:6" x14ac:dyDescent="0.2">
      <c r="A59" s="10"/>
      <c r="B59" s="10"/>
      <c r="C59" s="53"/>
      <c r="D59" s="53"/>
      <c r="E59" s="53"/>
      <c r="F59" s="44"/>
    </row>
    <row r="60" spans="1:6" x14ac:dyDescent="0.2">
      <c r="A60" s="10"/>
      <c r="B60" s="10"/>
      <c r="C60" s="53"/>
      <c r="D60" s="53"/>
      <c r="E60" s="53"/>
      <c r="F60" s="44"/>
    </row>
    <row r="61" spans="1:6" x14ac:dyDescent="0.2">
      <c r="A61" s="10"/>
      <c r="B61" s="10"/>
      <c r="C61" s="53"/>
      <c r="D61" s="53"/>
      <c r="E61" s="53"/>
      <c r="F61" s="44"/>
    </row>
    <row r="62" spans="1:6" x14ac:dyDescent="0.2">
      <c r="A62" s="10"/>
      <c r="B62" s="10"/>
      <c r="C62" s="53"/>
      <c r="D62" s="53"/>
      <c r="E62" s="53"/>
      <c r="F62" s="44"/>
    </row>
    <row r="63" spans="1:6" x14ac:dyDescent="0.2">
      <c r="A63" s="10"/>
      <c r="B63" s="10"/>
      <c r="C63" s="44"/>
      <c r="D63" s="44"/>
      <c r="E63" s="44"/>
      <c r="F63" s="44"/>
    </row>
    <row r="64" spans="1:6" x14ac:dyDescent="0.2">
      <c r="A64" s="10"/>
      <c r="B64" s="10"/>
      <c r="C64" s="10"/>
      <c r="D64" s="10"/>
      <c r="E64" s="10"/>
      <c r="F64" s="10"/>
    </row>
    <row r="65" spans="1:6" x14ac:dyDescent="0.2">
      <c r="A65" s="10"/>
      <c r="B65" s="10"/>
      <c r="C65" s="10"/>
      <c r="D65" s="10"/>
      <c r="E65" s="10"/>
      <c r="F65" s="10"/>
    </row>
    <row r="66" spans="1:6" x14ac:dyDescent="0.2">
      <c r="A66" s="10"/>
      <c r="B66" s="10"/>
      <c r="C66" s="10"/>
      <c r="D66" s="10"/>
      <c r="E66" s="10"/>
      <c r="F66" s="10"/>
    </row>
    <row r="67" spans="1:6" x14ac:dyDescent="0.2">
      <c r="A67" s="10"/>
      <c r="B67" s="10"/>
      <c r="C67" s="10"/>
      <c r="D67" s="10"/>
      <c r="E67" s="10"/>
      <c r="F67" s="10"/>
    </row>
    <row r="68" spans="1:6" x14ac:dyDescent="0.2">
      <c r="A68" s="10"/>
      <c r="B68" s="10"/>
      <c r="C68" s="10"/>
      <c r="D68" s="10"/>
      <c r="E68" s="10"/>
      <c r="F68" s="10"/>
    </row>
    <row r="69" spans="1:6" x14ac:dyDescent="0.2">
      <c r="A69" s="10"/>
      <c r="B69" s="10"/>
      <c r="C69" s="10"/>
      <c r="D69" s="10"/>
      <c r="E69" s="10"/>
      <c r="F69" s="10"/>
    </row>
    <row r="70" spans="1:6" x14ac:dyDescent="0.2">
      <c r="A70" s="10"/>
      <c r="B70" s="10"/>
      <c r="C70" s="10"/>
      <c r="D70" s="10"/>
      <c r="E70" s="10"/>
      <c r="F70" s="10"/>
    </row>
    <row r="71" spans="1:6" x14ac:dyDescent="0.2">
      <c r="A71" s="10"/>
      <c r="B71" s="10"/>
      <c r="C71" s="10"/>
      <c r="D71" s="10"/>
      <c r="E71" s="10"/>
      <c r="F71" s="10"/>
    </row>
    <row r="72" spans="1:6" x14ac:dyDescent="0.2">
      <c r="A72" s="10"/>
      <c r="B72" s="10"/>
      <c r="C72" s="10"/>
      <c r="D72" s="10"/>
      <c r="E72" s="10"/>
      <c r="F72" s="10"/>
    </row>
    <row r="73" spans="1:6" x14ac:dyDescent="0.2">
      <c r="A73" s="10"/>
      <c r="B73" s="10"/>
      <c r="C73" s="10"/>
      <c r="D73" s="10"/>
      <c r="E73" s="10"/>
      <c r="F73" s="10"/>
    </row>
    <row r="74" spans="1:6" x14ac:dyDescent="0.2">
      <c r="A74" s="10"/>
      <c r="B74" s="10"/>
      <c r="C74" s="10"/>
      <c r="D74" s="10"/>
      <c r="E74" s="10"/>
      <c r="F74" s="10"/>
    </row>
    <row r="75" spans="1:6" x14ac:dyDescent="0.2">
      <c r="A75" s="10"/>
      <c r="B75" s="10"/>
      <c r="C75" s="10"/>
      <c r="D75" s="10"/>
      <c r="E75" s="10"/>
      <c r="F75" s="10"/>
    </row>
    <row r="76" spans="1:6" x14ac:dyDescent="0.2">
      <c r="A76" s="10"/>
      <c r="B76" s="10"/>
      <c r="C76" s="10"/>
      <c r="D76" s="10"/>
      <c r="E76" s="10"/>
      <c r="F76" s="10"/>
    </row>
    <row r="77" spans="1:6" x14ac:dyDescent="0.2">
      <c r="A77" s="10"/>
      <c r="B77" s="10"/>
      <c r="C77" s="10"/>
      <c r="D77" s="10"/>
      <c r="E77" s="10"/>
      <c r="F77" s="10"/>
    </row>
    <row r="78" spans="1:6" x14ac:dyDescent="0.2">
      <c r="A78" s="10"/>
      <c r="B78" s="10"/>
      <c r="C78" s="10"/>
      <c r="D78" s="10"/>
      <c r="E78" s="10"/>
      <c r="F78" s="10"/>
    </row>
    <row r="79" spans="1:6" x14ac:dyDescent="0.2">
      <c r="A79" s="10"/>
      <c r="B79" s="10"/>
      <c r="C79" s="10"/>
      <c r="D79" s="10"/>
      <c r="E79" s="10"/>
      <c r="F79" s="10"/>
    </row>
    <row r="80" spans="1:6" x14ac:dyDescent="0.2">
      <c r="A80" s="10"/>
      <c r="B80" s="10"/>
      <c r="C80" s="10"/>
      <c r="D80" s="10"/>
      <c r="E80" s="10"/>
      <c r="F80" s="10"/>
    </row>
    <row r="81" spans="1:6" x14ac:dyDescent="0.2">
      <c r="A81" s="10"/>
      <c r="B81" s="10"/>
      <c r="C81" s="10"/>
      <c r="D81" s="10"/>
      <c r="E81" s="10"/>
      <c r="F81" s="10"/>
    </row>
    <row r="82" spans="1:6" x14ac:dyDescent="0.2">
      <c r="A82" s="10"/>
      <c r="B82" s="10"/>
      <c r="C82" s="10"/>
      <c r="D82" s="10"/>
      <c r="E82" s="10"/>
      <c r="F82" s="10"/>
    </row>
    <row r="83" spans="1:6" x14ac:dyDescent="0.2">
      <c r="A83" s="10"/>
      <c r="B83" s="10"/>
      <c r="C83" s="10"/>
      <c r="D83" s="10"/>
      <c r="E83" s="10"/>
      <c r="F83" s="10"/>
    </row>
    <row r="84" spans="1:6" x14ac:dyDescent="0.2">
      <c r="A84" s="10"/>
      <c r="B84" s="10"/>
      <c r="C84" s="10"/>
      <c r="D84" s="10"/>
      <c r="E84" s="10"/>
      <c r="F84" s="10"/>
    </row>
    <row r="85" spans="1:6" x14ac:dyDescent="0.2">
      <c r="A85" s="10"/>
      <c r="B85" s="10"/>
      <c r="C85" s="10"/>
      <c r="D85" s="10"/>
      <c r="E85" s="10"/>
      <c r="F85" s="10"/>
    </row>
    <row r="86" spans="1:6" x14ac:dyDescent="0.2">
      <c r="A86" s="10"/>
      <c r="B86" s="10"/>
      <c r="C86" s="10"/>
      <c r="D86" s="10"/>
      <c r="E86" s="10"/>
      <c r="F86" s="10"/>
    </row>
    <row r="87" spans="1:6" x14ac:dyDescent="0.2">
      <c r="A87" s="10"/>
      <c r="B87" s="10"/>
      <c r="C87" s="10"/>
      <c r="D87" s="10"/>
      <c r="E87" s="10"/>
      <c r="F87" s="10"/>
    </row>
    <row r="88" spans="1:6" x14ac:dyDescent="0.2">
      <c r="A88" s="10"/>
      <c r="B88" s="10"/>
      <c r="C88" s="10"/>
      <c r="D88" s="10"/>
      <c r="E88" s="10"/>
      <c r="F88" s="10"/>
    </row>
    <row r="89" spans="1:6" x14ac:dyDescent="0.2">
      <c r="A89" s="10"/>
      <c r="B89" s="10"/>
      <c r="C89" s="10"/>
      <c r="D89" s="10"/>
      <c r="E89" s="10"/>
      <c r="F89" s="10"/>
    </row>
    <row r="90" spans="1:6" x14ac:dyDescent="0.2">
      <c r="A90" s="10"/>
      <c r="B90" s="10"/>
      <c r="C90" s="10"/>
      <c r="D90" s="10"/>
      <c r="E90" s="10"/>
      <c r="F90" s="10"/>
    </row>
    <row r="91" spans="1:6" x14ac:dyDescent="0.2">
      <c r="A91" s="10"/>
      <c r="B91" s="10"/>
      <c r="C91" s="10"/>
      <c r="D91" s="10"/>
      <c r="E91" s="10"/>
      <c r="F91" s="10"/>
    </row>
    <row r="92" spans="1:6" x14ac:dyDescent="0.2">
      <c r="A92" s="10"/>
      <c r="B92" s="10"/>
      <c r="C92" s="10"/>
      <c r="D92" s="10"/>
      <c r="E92" s="10"/>
      <c r="F92" s="10"/>
    </row>
    <row r="93" spans="1:6" x14ac:dyDescent="0.2">
      <c r="A93" s="10"/>
      <c r="B93" s="10"/>
      <c r="C93" s="10"/>
      <c r="D93" s="10"/>
      <c r="E93" s="10"/>
      <c r="F93" s="10"/>
    </row>
    <row r="94" spans="1:6" x14ac:dyDescent="0.2">
      <c r="A94" s="10"/>
      <c r="B94" s="10"/>
      <c r="C94" s="10"/>
      <c r="D94" s="10"/>
      <c r="E94" s="10"/>
      <c r="F94" s="10"/>
    </row>
    <row r="95" spans="1:6" x14ac:dyDescent="0.2">
      <c r="A95" s="10"/>
      <c r="B95" s="10"/>
      <c r="C95" s="10"/>
      <c r="D95" s="10"/>
      <c r="E95" s="10"/>
      <c r="F95" s="10"/>
    </row>
    <row r="96" spans="1:6" x14ac:dyDescent="0.2">
      <c r="A96" s="10"/>
      <c r="B96" s="10"/>
      <c r="C96" s="10"/>
      <c r="D96" s="10"/>
      <c r="E96" s="10"/>
      <c r="F96" s="10"/>
    </row>
    <row r="97" spans="1:6" x14ac:dyDescent="0.2">
      <c r="A97" s="10"/>
      <c r="B97" s="10"/>
      <c r="C97" s="10"/>
      <c r="D97" s="10"/>
      <c r="E97" s="10"/>
      <c r="F97" s="10"/>
    </row>
    <row r="98" spans="1:6" x14ac:dyDescent="0.2">
      <c r="A98" s="10"/>
      <c r="B98" s="10"/>
      <c r="C98" s="10"/>
      <c r="D98" s="10"/>
      <c r="E98" s="10"/>
      <c r="F98" s="10"/>
    </row>
    <row r="99" spans="1:6" x14ac:dyDescent="0.2">
      <c r="A99" s="10"/>
      <c r="B99" s="10"/>
      <c r="C99" s="10"/>
      <c r="D99" s="10"/>
      <c r="E99" s="10"/>
      <c r="F99" s="10"/>
    </row>
    <row r="100" spans="1:6" x14ac:dyDescent="0.2">
      <c r="A100" s="10"/>
      <c r="B100" s="10"/>
      <c r="C100" s="10"/>
      <c r="D100" s="10"/>
      <c r="E100" s="10"/>
      <c r="F100" s="10"/>
    </row>
    <row r="101" spans="1:6" x14ac:dyDescent="0.2">
      <c r="A101" s="10"/>
      <c r="B101" s="10"/>
      <c r="C101" s="10"/>
      <c r="D101" s="10"/>
      <c r="E101" s="10"/>
      <c r="F101" s="10"/>
    </row>
    <row r="102" spans="1:6" x14ac:dyDescent="0.2">
      <c r="A102" s="10"/>
      <c r="B102" s="10"/>
      <c r="C102" s="10"/>
      <c r="D102" s="10"/>
      <c r="E102" s="10"/>
      <c r="F102" s="10"/>
    </row>
    <row r="103" spans="1:6" x14ac:dyDescent="0.2">
      <c r="A103" s="10"/>
      <c r="B103" s="10"/>
      <c r="C103" s="10"/>
      <c r="D103" s="10"/>
      <c r="E103" s="10"/>
      <c r="F103" s="10"/>
    </row>
    <row r="104" spans="1:6" x14ac:dyDescent="0.2">
      <c r="A104" s="10"/>
      <c r="B104" s="10"/>
      <c r="C104" s="10"/>
      <c r="D104" s="10"/>
      <c r="E104" s="10"/>
      <c r="F104" s="10"/>
    </row>
    <row r="105" spans="1:6" x14ac:dyDescent="0.2">
      <c r="A105" s="10"/>
      <c r="B105" s="10"/>
      <c r="C105" s="10"/>
      <c r="D105" s="10"/>
      <c r="E105" s="10"/>
      <c r="F105" s="10"/>
    </row>
    <row r="106" spans="1:6" x14ac:dyDescent="0.2">
      <c r="A106" s="10"/>
      <c r="B106" s="10"/>
      <c r="C106" s="10"/>
      <c r="D106" s="10"/>
      <c r="E106" s="10"/>
      <c r="F106" s="10"/>
    </row>
    <row r="107" spans="1:6" x14ac:dyDescent="0.2">
      <c r="A107" s="10"/>
      <c r="B107" s="10"/>
      <c r="C107" s="10"/>
      <c r="D107" s="10"/>
      <c r="E107" s="10"/>
      <c r="F107" s="10"/>
    </row>
    <row r="108" spans="1:6" x14ac:dyDescent="0.2">
      <c r="A108" s="10"/>
      <c r="B108" s="10"/>
      <c r="C108" s="10"/>
      <c r="D108" s="10"/>
      <c r="E108" s="10"/>
      <c r="F108" s="10"/>
    </row>
    <row r="109" spans="1:6" x14ac:dyDescent="0.2">
      <c r="A109" s="10"/>
      <c r="B109" s="10"/>
      <c r="C109" s="10"/>
      <c r="D109" s="10"/>
      <c r="E109" s="10"/>
      <c r="F109" s="10"/>
    </row>
    <row r="110" spans="1:6" x14ac:dyDescent="0.2">
      <c r="A110" s="10"/>
      <c r="B110" s="10"/>
      <c r="C110" s="10"/>
      <c r="D110" s="10"/>
      <c r="E110" s="10"/>
      <c r="F110" s="10"/>
    </row>
    <row r="111" spans="1:6" x14ac:dyDescent="0.2">
      <c r="A111" s="10"/>
      <c r="B111" s="10"/>
      <c r="C111" s="10"/>
      <c r="D111" s="10"/>
      <c r="E111" s="10"/>
      <c r="F111" s="10"/>
    </row>
    <row r="112" spans="1:6" x14ac:dyDescent="0.2">
      <c r="A112" s="10"/>
      <c r="B112" s="10"/>
      <c r="C112" s="10"/>
      <c r="D112" s="10"/>
      <c r="E112" s="10"/>
      <c r="F112" s="10"/>
    </row>
    <row r="113" spans="1:6" x14ac:dyDescent="0.2">
      <c r="A113" s="10"/>
      <c r="B113" s="10"/>
      <c r="C113" s="10"/>
      <c r="D113" s="10"/>
      <c r="E113" s="10"/>
      <c r="F113" s="10"/>
    </row>
    <row r="114" spans="1:6" x14ac:dyDescent="0.2">
      <c r="A114" s="10"/>
      <c r="B114" s="10"/>
      <c r="C114" s="10"/>
      <c r="D114" s="10"/>
      <c r="E114" s="10"/>
      <c r="F114" s="10"/>
    </row>
    <row r="115" spans="1:6" x14ac:dyDescent="0.2">
      <c r="A115" s="10"/>
      <c r="B115" s="10"/>
      <c r="C115" s="10"/>
      <c r="D115" s="10"/>
      <c r="E115" s="10"/>
      <c r="F115" s="10"/>
    </row>
    <row r="116" spans="1:6" x14ac:dyDescent="0.2">
      <c r="A116" s="10"/>
      <c r="B116" s="10"/>
      <c r="C116" s="10"/>
      <c r="D116" s="10"/>
      <c r="E116" s="10"/>
      <c r="F116" s="10"/>
    </row>
    <row r="117" spans="1:6" x14ac:dyDescent="0.2">
      <c r="A117" s="10"/>
      <c r="B117" s="10"/>
      <c r="C117" s="10"/>
      <c r="D117" s="10"/>
      <c r="E117" s="10"/>
      <c r="F117" s="10"/>
    </row>
    <row r="118" spans="1:6" x14ac:dyDescent="0.2">
      <c r="A118" s="10"/>
      <c r="B118" s="10"/>
      <c r="C118" s="10"/>
      <c r="D118" s="10"/>
      <c r="E118" s="10"/>
      <c r="F118" s="10"/>
    </row>
    <row r="119" spans="1:6" x14ac:dyDescent="0.2">
      <c r="A119" s="10"/>
      <c r="B119" s="10"/>
      <c r="C119" s="10"/>
      <c r="D119" s="10"/>
      <c r="E119" s="10"/>
      <c r="F119" s="10"/>
    </row>
    <row r="120" spans="1:6" x14ac:dyDescent="0.2">
      <c r="A120" s="10"/>
      <c r="B120" s="10"/>
      <c r="C120" s="10"/>
      <c r="D120" s="10"/>
      <c r="E120" s="10"/>
      <c r="F120" s="10"/>
    </row>
    <row r="121" spans="1:6" x14ac:dyDescent="0.2">
      <c r="A121" s="10"/>
      <c r="B121" s="10"/>
      <c r="C121" s="10"/>
      <c r="D121" s="10"/>
      <c r="E121" s="10"/>
      <c r="F121" s="10"/>
    </row>
    <row r="122" spans="1:6" x14ac:dyDescent="0.2">
      <c r="A122" s="10"/>
      <c r="B122" s="10"/>
      <c r="C122" s="10"/>
      <c r="D122" s="10"/>
      <c r="E122" s="10"/>
      <c r="F122" s="10"/>
    </row>
    <row r="123" spans="1:6" x14ac:dyDescent="0.2">
      <c r="A123" s="10"/>
      <c r="B123" s="10"/>
      <c r="C123" s="10"/>
      <c r="D123" s="10"/>
      <c r="E123" s="10"/>
      <c r="F123" s="10"/>
    </row>
    <row r="124" spans="1:6" x14ac:dyDescent="0.2">
      <c r="A124" s="10"/>
      <c r="B124" s="10"/>
      <c r="C124" s="10"/>
      <c r="D124" s="10"/>
      <c r="E124" s="10"/>
      <c r="F124" s="10"/>
    </row>
    <row r="125" spans="1:6" x14ac:dyDescent="0.2">
      <c r="A125" s="10"/>
      <c r="B125" s="10"/>
      <c r="C125" s="10"/>
      <c r="D125" s="10"/>
      <c r="E125" s="10"/>
      <c r="F125" s="10"/>
    </row>
    <row r="126" spans="1:6" x14ac:dyDescent="0.2">
      <c r="A126" s="10"/>
      <c r="B126" s="10"/>
      <c r="C126" s="10"/>
      <c r="D126" s="10"/>
      <c r="E126" s="10"/>
      <c r="F126" s="10"/>
    </row>
    <row r="127" spans="1:6" x14ac:dyDescent="0.2">
      <c r="A127" s="10"/>
      <c r="B127" s="10"/>
      <c r="C127" s="10"/>
      <c r="D127" s="10"/>
      <c r="E127" s="10"/>
      <c r="F127" s="10"/>
    </row>
    <row r="128" spans="1:6" x14ac:dyDescent="0.2">
      <c r="A128" s="10"/>
      <c r="B128" s="10"/>
      <c r="C128" s="10"/>
      <c r="D128" s="10"/>
      <c r="E128" s="10"/>
      <c r="F128" s="10"/>
    </row>
    <row r="129" spans="1:6" x14ac:dyDescent="0.2">
      <c r="A129" s="10"/>
      <c r="B129" s="10"/>
      <c r="C129" s="10"/>
      <c r="D129" s="10"/>
      <c r="E129" s="10"/>
      <c r="F129" s="10"/>
    </row>
    <row r="130" spans="1:6" x14ac:dyDescent="0.2">
      <c r="A130" s="10"/>
      <c r="B130" s="10"/>
      <c r="C130" s="10"/>
      <c r="D130" s="10"/>
      <c r="E130" s="10"/>
      <c r="F130" s="10"/>
    </row>
    <row r="131" spans="1:6" x14ac:dyDescent="0.2">
      <c r="A131" s="10"/>
      <c r="B131" s="10"/>
      <c r="C131" s="10"/>
      <c r="D131" s="10"/>
      <c r="E131" s="10"/>
      <c r="F131" s="10"/>
    </row>
    <row r="132" spans="1:6" x14ac:dyDescent="0.2">
      <c r="A132" s="10"/>
      <c r="B132" s="10"/>
      <c r="C132" s="10"/>
      <c r="D132" s="10"/>
      <c r="E132" s="10"/>
      <c r="F132" s="10"/>
    </row>
    <row r="133" spans="1:6" x14ac:dyDescent="0.2">
      <c r="A133" s="10"/>
      <c r="B133" s="10"/>
      <c r="C133" s="10"/>
      <c r="D133" s="10"/>
      <c r="E133" s="10"/>
      <c r="F133" s="10"/>
    </row>
    <row r="134" spans="1:6" x14ac:dyDescent="0.2">
      <c r="A134" s="10"/>
      <c r="B134" s="10"/>
      <c r="C134" s="10"/>
      <c r="D134" s="10"/>
      <c r="E134" s="10"/>
      <c r="F134" s="10"/>
    </row>
    <row r="135" spans="1:6" x14ac:dyDescent="0.2">
      <c r="A135" s="10"/>
      <c r="B135" s="10"/>
      <c r="C135" s="10"/>
      <c r="D135" s="10"/>
      <c r="E135" s="10"/>
      <c r="F135" s="10"/>
    </row>
    <row r="136" spans="1:6" x14ac:dyDescent="0.2">
      <c r="A136" s="10"/>
      <c r="B136" s="10"/>
      <c r="C136" s="10"/>
      <c r="D136" s="10"/>
      <c r="E136" s="10"/>
      <c r="F136" s="10"/>
    </row>
    <row r="137" spans="1:6" x14ac:dyDescent="0.2">
      <c r="A137" s="10"/>
      <c r="B137" s="10"/>
      <c r="C137" s="10"/>
      <c r="D137" s="10"/>
      <c r="E137" s="10"/>
      <c r="F137" s="10"/>
    </row>
    <row r="138" spans="1:6" x14ac:dyDescent="0.2">
      <c r="A138" s="10"/>
      <c r="B138" s="10"/>
      <c r="C138" s="10"/>
      <c r="D138" s="10"/>
      <c r="E138" s="10"/>
      <c r="F138" s="10"/>
    </row>
    <row r="139" spans="1:6" x14ac:dyDescent="0.2">
      <c r="A139" s="10"/>
      <c r="B139" s="10"/>
      <c r="C139" s="10"/>
      <c r="D139" s="10"/>
      <c r="E139" s="10"/>
      <c r="F139" s="10"/>
    </row>
    <row r="140" spans="1:6" x14ac:dyDescent="0.2">
      <c r="A140" s="10"/>
      <c r="B140" s="10"/>
      <c r="C140" s="10"/>
      <c r="D140" s="10"/>
      <c r="E140" s="10"/>
      <c r="F140" s="10"/>
    </row>
    <row r="141" spans="1:6" x14ac:dyDescent="0.2">
      <c r="A141" s="10"/>
      <c r="B141" s="10"/>
      <c r="C141" s="10"/>
      <c r="D141" s="10"/>
      <c r="E141" s="10"/>
      <c r="F141" s="10"/>
    </row>
    <row r="142" spans="1:6" x14ac:dyDescent="0.2">
      <c r="A142" s="10"/>
      <c r="B142" s="10"/>
      <c r="C142" s="10"/>
      <c r="D142" s="10"/>
      <c r="E142" s="10"/>
      <c r="F142" s="10"/>
    </row>
    <row r="143" spans="1:6" x14ac:dyDescent="0.2">
      <c r="A143" s="10"/>
      <c r="B143" s="10"/>
      <c r="C143" s="10"/>
      <c r="D143" s="10"/>
      <c r="E143" s="10"/>
      <c r="F143" s="10"/>
    </row>
    <row r="144" spans="1:6" x14ac:dyDescent="0.2">
      <c r="A144" s="10"/>
      <c r="B144" s="10"/>
      <c r="C144" s="10"/>
      <c r="D144" s="10"/>
      <c r="E144" s="10"/>
      <c r="F144" s="10"/>
    </row>
    <row r="145" spans="1:6" x14ac:dyDescent="0.2">
      <c r="A145" s="10"/>
      <c r="B145" s="10"/>
      <c r="C145" s="10"/>
      <c r="D145" s="10"/>
      <c r="E145" s="10"/>
      <c r="F145" s="10"/>
    </row>
    <row r="146" spans="1:6" x14ac:dyDescent="0.2">
      <c r="A146" s="10"/>
      <c r="B146" s="10"/>
      <c r="C146" s="10"/>
      <c r="D146" s="10"/>
      <c r="E146" s="10"/>
      <c r="F146" s="10"/>
    </row>
    <row r="147" spans="1:6" x14ac:dyDescent="0.2">
      <c r="A147" s="10"/>
      <c r="B147" s="10"/>
      <c r="C147" s="10"/>
      <c r="D147" s="10"/>
      <c r="E147" s="10"/>
      <c r="F147" s="10"/>
    </row>
    <row r="148" spans="1:6" x14ac:dyDescent="0.2">
      <c r="A148" s="10"/>
      <c r="B148" s="10"/>
      <c r="C148" s="10"/>
      <c r="D148" s="10"/>
      <c r="E148" s="10"/>
      <c r="F148" s="10"/>
    </row>
    <row r="149" spans="1:6" x14ac:dyDescent="0.2">
      <c r="A149" s="10"/>
      <c r="B149" s="10"/>
      <c r="C149" s="10"/>
      <c r="D149" s="10"/>
      <c r="E149" s="10"/>
      <c r="F149" s="10"/>
    </row>
    <row r="150" spans="1:6" x14ac:dyDescent="0.2">
      <c r="A150" s="10"/>
      <c r="B150" s="10"/>
      <c r="C150" s="10"/>
      <c r="D150" s="10"/>
      <c r="E150" s="10"/>
      <c r="F150" s="10"/>
    </row>
    <row r="151" spans="1:6" x14ac:dyDescent="0.2">
      <c r="A151" s="10"/>
      <c r="B151" s="10"/>
      <c r="C151" s="10"/>
      <c r="D151" s="10"/>
      <c r="E151" s="10"/>
      <c r="F151" s="10"/>
    </row>
    <row r="152" spans="1:6" x14ac:dyDescent="0.2">
      <c r="A152" s="10"/>
      <c r="B152" s="10"/>
      <c r="C152" s="10"/>
      <c r="D152" s="10"/>
      <c r="E152" s="10"/>
      <c r="F152" s="10"/>
    </row>
    <row r="153" spans="1:6" x14ac:dyDescent="0.2">
      <c r="A153" s="10"/>
      <c r="B153" s="10"/>
      <c r="C153" s="10"/>
      <c r="D153" s="10"/>
      <c r="E153" s="10"/>
      <c r="F153" s="10"/>
    </row>
    <row r="154" spans="1:6" x14ac:dyDescent="0.2">
      <c r="A154" s="10"/>
      <c r="B154" s="10"/>
      <c r="C154" s="10"/>
      <c r="D154" s="10"/>
      <c r="E154" s="10"/>
      <c r="F154" s="10"/>
    </row>
    <row r="155" spans="1:6" x14ac:dyDescent="0.2">
      <c r="A155" s="10"/>
      <c r="B155" s="10"/>
      <c r="C155" s="10"/>
      <c r="D155" s="10"/>
      <c r="E155" s="10"/>
      <c r="F155" s="10"/>
    </row>
    <row r="156" spans="1:6" x14ac:dyDescent="0.2">
      <c r="A156" s="10"/>
      <c r="B156" s="10"/>
      <c r="C156" s="10"/>
      <c r="D156" s="10"/>
      <c r="E156" s="10"/>
      <c r="F156" s="10"/>
    </row>
    <row r="157" spans="1:6" x14ac:dyDescent="0.2">
      <c r="A157" s="10"/>
      <c r="B157" s="10"/>
      <c r="C157" s="10"/>
      <c r="D157" s="10"/>
      <c r="E157" s="10"/>
      <c r="F157" s="10"/>
    </row>
    <row r="158" spans="1:6" x14ac:dyDescent="0.2">
      <c r="A158" s="10"/>
      <c r="B158" s="10"/>
      <c r="C158" s="10"/>
      <c r="D158" s="10"/>
      <c r="E158" s="10"/>
      <c r="F158" s="10"/>
    </row>
    <row r="159" spans="1:6" x14ac:dyDescent="0.2">
      <c r="A159" s="10"/>
      <c r="B159" s="10"/>
      <c r="C159" s="10"/>
      <c r="D159" s="10"/>
      <c r="E159" s="10"/>
      <c r="F159" s="10"/>
    </row>
    <row r="160" spans="1:6" x14ac:dyDescent="0.2">
      <c r="A160" s="10"/>
      <c r="B160" s="10"/>
      <c r="C160" s="10"/>
      <c r="D160" s="10"/>
      <c r="E160" s="10"/>
      <c r="F160" s="10"/>
    </row>
    <row r="161" spans="1:6" x14ac:dyDescent="0.2">
      <c r="A161" s="10"/>
      <c r="B161" s="10"/>
      <c r="C161" s="10"/>
      <c r="D161" s="10"/>
      <c r="E161" s="10"/>
      <c r="F161" s="10"/>
    </row>
    <row r="162" spans="1:6" x14ac:dyDescent="0.2">
      <c r="A162" s="10"/>
      <c r="B162" s="10"/>
      <c r="C162" s="10"/>
      <c r="D162" s="10"/>
      <c r="E162" s="10"/>
      <c r="F162" s="10"/>
    </row>
    <row r="163" spans="1:6" x14ac:dyDescent="0.2">
      <c r="A163" s="10"/>
      <c r="B163" s="10"/>
      <c r="C163" s="10"/>
      <c r="D163" s="10"/>
      <c r="E163" s="10"/>
      <c r="F163" s="10"/>
    </row>
    <row r="164" spans="1:6" x14ac:dyDescent="0.2">
      <c r="A164" s="10"/>
      <c r="B164" s="10"/>
      <c r="C164" s="10"/>
      <c r="D164" s="10"/>
      <c r="E164" s="10"/>
      <c r="F164" s="10"/>
    </row>
    <row r="165" spans="1:6" x14ac:dyDescent="0.2">
      <c r="A165" s="10"/>
      <c r="B165" s="10"/>
      <c r="C165" s="10"/>
      <c r="D165" s="10"/>
      <c r="E165" s="10"/>
      <c r="F165" s="10"/>
    </row>
    <row r="166" spans="1:6" x14ac:dyDescent="0.2">
      <c r="A166" s="10"/>
      <c r="B166" s="10"/>
      <c r="C166" s="10"/>
      <c r="D166" s="10"/>
      <c r="E166" s="10"/>
      <c r="F166" s="10"/>
    </row>
    <row r="167" spans="1:6" x14ac:dyDescent="0.2">
      <c r="A167" s="10"/>
      <c r="B167" s="10"/>
      <c r="C167" s="10"/>
      <c r="D167" s="10"/>
      <c r="E167" s="10"/>
      <c r="F167" s="10"/>
    </row>
    <row r="168" spans="1:6" x14ac:dyDescent="0.2">
      <c r="A168" s="10"/>
      <c r="B168" s="10"/>
      <c r="C168" s="10"/>
      <c r="D168" s="10"/>
      <c r="E168" s="10"/>
      <c r="F168" s="10"/>
    </row>
    <row r="169" spans="1:6" x14ac:dyDescent="0.2">
      <c r="A169" s="10"/>
      <c r="B169" s="10"/>
      <c r="C169" s="10"/>
      <c r="D169" s="10"/>
      <c r="E169" s="10"/>
      <c r="F169" s="10"/>
    </row>
    <row r="170" spans="1:6" x14ac:dyDescent="0.2">
      <c r="A170" s="10"/>
      <c r="B170" s="10"/>
      <c r="C170" s="10"/>
      <c r="D170" s="10"/>
      <c r="E170" s="10"/>
      <c r="F170" s="10"/>
    </row>
    <row r="171" spans="1:6" x14ac:dyDescent="0.2">
      <c r="A171" s="10"/>
      <c r="B171" s="10"/>
      <c r="C171" s="10"/>
      <c r="D171" s="10"/>
      <c r="E171" s="10"/>
      <c r="F171" s="10"/>
    </row>
    <row r="172" spans="1:6" x14ac:dyDescent="0.2">
      <c r="A172" s="10"/>
      <c r="B172" s="10"/>
      <c r="C172" s="10"/>
      <c r="D172" s="10"/>
      <c r="E172" s="10"/>
      <c r="F172" s="10"/>
    </row>
    <row r="173" spans="1:6" x14ac:dyDescent="0.2">
      <c r="A173" s="10"/>
      <c r="B173" s="10"/>
      <c r="C173" s="10"/>
      <c r="D173" s="10"/>
      <c r="E173" s="10"/>
      <c r="F173" s="10"/>
    </row>
    <row r="174" spans="1:6" x14ac:dyDescent="0.2">
      <c r="A174" s="10"/>
      <c r="B174" s="10"/>
      <c r="C174" s="10"/>
      <c r="D174" s="10"/>
      <c r="E174" s="10"/>
      <c r="F174" s="10"/>
    </row>
    <row r="175" spans="1:6" x14ac:dyDescent="0.2">
      <c r="A175" s="10"/>
      <c r="B175" s="10"/>
      <c r="C175" s="10"/>
      <c r="D175" s="10"/>
      <c r="E175" s="10"/>
      <c r="F175" s="10"/>
    </row>
    <row r="176" spans="1:6" x14ac:dyDescent="0.2">
      <c r="A176" s="10"/>
      <c r="B176" s="10"/>
      <c r="C176" s="10"/>
      <c r="D176" s="10"/>
      <c r="E176" s="10"/>
      <c r="F176" s="10"/>
    </row>
    <row r="177" spans="1:6" x14ac:dyDescent="0.2">
      <c r="A177" s="10"/>
      <c r="B177" s="10"/>
      <c r="C177" s="10"/>
      <c r="D177" s="10"/>
      <c r="E177" s="10"/>
      <c r="F177" s="10"/>
    </row>
    <row r="178" spans="1:6" x14ac:dyDescent="0.2">
      <c r="A178" s="10"/>
      <c r="B178" s="10"/>
      <c r="C178" s="10"/>
      <c r="D178" s="10"/>
      <c r="E178" s="10"/>
      <c r="F178" s="10"/>
    </row>
    <row r="179" spans="1:6" x14ac:dyDescent="0.2">
      <c r="A179" s="10"/>
      <c r="B179" s="10"/>
      <c r="C179" s="10"/>
      <c r="D179" s="10"/>
      <c r="E179" s="10"/>
      <c r="F179" s="10"/>
    </row>
    <row r="180" spans="1:6" x14ac:dyDescent="0.2">
      <c r="A180" s="10"/>
      <c r="B180" s="10"/>
      <c r="C180" s="10"/>
      <c r="D180" s="10"/>
      <c r="E180" s="10"/>
      <c r="F180" s="10"/>
    </row>
    <row r="181" spans="1:6" x14ac:dyDescent="0.2">
      <c r="A181" s="10"/>
      <c r="B181" s="10"/>
      <c r="C181" s="10"/>
      <c r="D181" s="10"/>
      <c r="E181" s="10"/>
      <c r="F181" s="10"/>
    </row>
    <row r="182" spans="1:6" x14ac:dyDescent="0.2">
      <c r="A182" s="10"/>
      <c r="B182" s="10"/>
      <c r="C182" s="10"/>
      <c r="D182" s="10"/>
      <c r="E182" s="10"/>
      <c r="F182" s="10"/>
    </row>
    <row r="183" spans="1:6" x14ac:dyDescent="0.2">
      <c r="A183" s="10"/>
      <c r="B183" s="10"/>
      <c r="C183" s="10"/>
      <c r="D183" s="10"/>
      <c r="E183" s="10"/>
      <c r="F183" s="10"/>
    </row>
    <row r="184" spans="1:6" x14ac:dyDescent="0.2">
      <c r="A184" s="10"/>
      <c r="B184" s="10"/>
      <c r="C184" s="10"/>
      <c r="D184" s="10"/>
      <c r="E184" s="10"/>
      <c r="F184" s="10"/>
    </row>
    <row r="185" spans="1:6" x14ac:dyDescent="0.2">
      <c r="A185" s="10"/>
      <c r="B185" s="10"/>
      <c r="C185" s="10"/>
      <c r="D185" s="10"/>
      <c r="E185" s="10"/>
      <c r="F185" s="10"/>
    </row>
    <row r="186" spans="1:6" x14ac:dyDescent="0.2">
      <c r="A186" s="10"/>
      <c r="B186" s="10"/>
      <c r="C186" s="10"/>
      <c r="D186" s="10"/>
      <c r="E186" s="10"/>
      <c r="F186" s="10"/>
    </row>
    <row r="187" spans="1:6" x14ac:dyDescent="0.2">
      <c r="A187" s="10"/>
      <c r="B187" s="10"/>
      <c r="C187" s="10"/>
      <c r="D187" s="10"/>
      <c r="E187" s="10"/>
      <c r="F187" s="10"/>
    </row>
    <row r="188" spans="1:6" x14ac:dyDescent="0.2">
      <c r="A188" s="10"/>
      <c r="B188" s="10"/>
      <c r="C188" s="10"/>
      <c r="D188" s="10"/>
      <c r="E188" s="10"/>
      <c r="F188" s="10"/>
    </row>
    <row r="189" spans="1:6" x14ac:dyDescent="0.2">
      <c r="A189" s="10"/>
      <c r="B189" s="10"/>
      <c r="C189" s="10"/>
      <c r="D189" s="10"/>
      <c r="E189" s="10"/>
      <c r="F189" s="10"/>
    </row>
    <row r="190" spans="1:6" x14ac:dyDescent="0.2">
      <c r="A190" s="10"/>
      <c r="B190" s="10"/>
      <c r="C190" s="10"/>
      <c r="D190" s="10"/>
      <c r="E190" s="10"/>
      <c r="F190" s="10"/>
    </row>
    <row r="191" spans="1:6" x14ac:dyDescent="0.2">
      <c r="A191" s="10"/>
      <c r="B191" s="10"/>
      <c r="C191" s="10"/>
      <c r="D191" s="10"/>
      <c r="E191" s="10"/>
      <c r="F191" s="10"/>
    </row>
    <row r="192" spans="1:6" x14ac:dyDescent="0.2">
      <c r="A192" s="10"/>
      <c r="B192" s="10"/>
      <c r="C192" s="10"/>
      <c r="D192" s="10"/>
      <c r="E192" s="10"/>
      <c r="F192" s="10"/>
    </row>
    <row r="193" spans="1:6" x14ac:dyDescent="0.2">
      <c r="A193" s="10"/>
      <c r="B193" s="10"/>
      <c r="C193" s="10"/>
      <c r="D193" s="10"/>
      <c r="E193" s="10"/>
      <c r="F193" s="10"/>
    </row>
    <row r="194" spans="1:6" x14ac:dyDescent="0.2">
      <c r="A194" s="10"/>
      <c r="B194" s="10"/>
      <c r="C194" s="10"/>
      <c r="D194" s="10"/>
      <c r="E194" s="10"/>
      <c r="F194" s="10"/>
    </row>
    <row r="195" spans="1:6" x14ac:dyDescent="0.2">
      <c r="A195" s="10"/>
      <c r="B195" s="10"/>
      <c r="C195" s="10"/>
      <c r="D195" s="10"/>
      <c r="E195" s="10"/>
      <c r="F195" s="10"/>
    </row>
    <row r="196" spans="1:6" x14ac:dyDescent="0.2">
      <c r="A196" s="10"/>
      <c r="B196" s="10"/>
      <c r="C196" s="10"/>
      <c r="D196" s="10"/>
      <c r="E196" s="10"/>
      <c r="F196" s="10"/>
    </row>
    <row r="197" spans="1:6" x14ac:dyDescent="0.2">
      <c r="A197" s="10"/>
      <c r="B197" s="10"/>
      <c r="C197" s="10"/>
      <c r="D197" s="10"/>
      <c r="E197" s="10"/>
      <c r="F197" s="10"/>
    </row>
    <row r="198" spans="1:6" x14ac:dyDescent="0.2">
      <c r="A198" s="10"/>
      <c r="B198" s="10"/>
      <c r="C198" s="10"/>
      <c r="D198" s="10"/>
      <c r="E198" s="10"/>
      <c r="F198" s="10"/>
    </row>
    <row r="199" spans="1:6" x14ac:dyDescent="0.2">
      <c r="A199" s="10"/>
      <c r="B199" s="10"/>
      <c r="C199" s="10"/>
      <c r="D199" s="10"/>
      <c r="E199" s="10"/>
      <c r="F199" s="10"/>
    </row>
    <row r="200" spans="1:6" x14ac:dyDescent="0.2">
      <c r="A200" s="10"/>
      <c r="B200" s="10"/>
      <c r="C200" s="10"/>
      <c r="D200" s="10"/>
      <c r="E200" s="10"/>
      <c r="F200" s="10"/>
    </row>
    <row r="201" spans="1:6" x14ac:dyDescent="0.2">
      <c r="A201" s="10"/>
      <c r="B201" s="10"/>
      <c r="C201" s="10"/>
      <c r="D201" s="10"/>
      <c r="E201" s="10"/>
      <c r="F201" s="10"/>
    </row>
    <row r="202" spans="1:6" x14ac:dyDescent="0.2">
      <c r="A202" s="10"/>
      <c r="B202" s="10"/>
      <c r="C202" s="10"/>
      <c r="D202" s="10"/>
      <c r="E202" s="10"/>
      <c r="F202" s="10"/>
    </row>
    <row r="203" spans="1:6" x14ac:dyDescent="0.2">
      <c r="A203" s="10"/>
      <c r="B203" s="10"/>
      <c r="C203" s="10"/>
      <c r="D203" s="10"/>
      <c r="E203" s="10"/>
      <c r="F203" s="10"/>
    </row>
    <row r="204" spans="1:6" x14ac:dyDescent="0.2">
      <c r="A204" s="10"/>
      <c r="B204" s="10"/>
      <c r="C204" s="10"/>
      <c r="D204" s="10"/>
      <c r="E204" s="10"/>
      <c r="F204" s="10"/>
    </row>
    <row r="205" spans="1:6" x14ac:dyDescent="0.2">
      <c r="A205" s="10"/>
      <c r="B205" s="10"/>
      <c r="C205" s="10"/>
      <c r="D205" s="10"/>
      <c r="E205" s="10"/>
      <c r="F205" s="10"/>
    </row>
    <row r="206" spans="1:6" x14ac:dyDescent="0.2">
      <c r="A206" s="10"/>
      <c r="B206" s="10"/>
      <c r="C206" s="10"/>
      <c r="D206" s="10"/>
      <c r="E206" s="10"/>
      <c r="F206" s="10"/>
    </row>
    <row r="207" spans="1:6" x14ac:dyDescent="0.2">
      <c r="A207" s="10"/>
      <c r="B207" s="10"/>
      <c r="C207" s="10"/>
      <c r="D207" s="10"/>
      <c r="E207" s="10"/>
      <c r="F207" s="10"/>
    </row>
    <row r="208" spans="1:6" x14ac:dyDescent="0.2">
      <c r="A208" s="10"/>
      <c r="B208" s="10"/>
      <c r="C208" s="10"/>
      <c r="D208" s="10"/>
      <c r="E208" s="10"/>
      <c r="F208" s="10"/>
    </row>
    <row r="209" spans="1:6" x14ac:dyDescent="0.2">
      <c r="A209" s="10"/>
      <c r="B209" s="10"/>
      <c r="C209" s="10"/>
      <c r="D209" s="10"/>
      <c r="E209" s="10"/>
      <c r="F209" s="10"/>
    </row>
    <row r="210" spans="1:6" x14ac:dyDescent="0.2">
      <c r="A210" s="10"/>
      <c r="B210" s="10"/>
      <c r="C210" s="10"/>
      <c r="D210" s="10"/>
      <c r="E210" s="10"/>
      <c r="F210" s="10"/>
    </row>
    <row r="211" spans="1:6" x14ac:dyDescent="0.2">
      <c r="A211" s="10"/>
      <c r="B211" s="10"/>
      <c r="C211" s="10"/>
      <c r="D211" s="10"/>
      <c r="E211" s="10"/>
      <c r="F211" s="10"/>
    </row>
    <row r="212" spans="1:6" x14ac:dyDescent="0.2">
      <c r="A212" s="10"/>
      <c r="B212" s="10"/>
      <c r="C212" s="10"/>
      <c r="D212" s="10"/>
      <c r="E212" s="10"/>
      <c r="F212" s="10"/>
    </row>
    <row r="213" spans="1:6" x14ac:dyDescent="0.2">
      <c r="A213" s="10"/>
      <c r="B213" s="10"/>
      <c r="C213" s="10"/>
      <c r="D213" s="10"/>
      <c r="E213" s="10"/>
      <c r="F213" s="10"/>
    </row>
    <row r="214" spans="1:6" x14ac:dyDescent="0.2">
      <c r="A214" s="10"/>
      <c r="B214" s="10"/>
      <c r="C214" s="10"/>
      <c r="D214" s="10"/>
      <c r="E214" s="10"/>
      <c r="F214" s="10"/>
    </row>
    <row r="215" spans="1:6" x14ac:dyDescent="0.2">
      <c r="A215" s="10"/>
      <c r="B215" s="10"/>
      <c r="C215" s="10"/>
      <c r="D215" s="10"/>
      <c r="E215" s="10"/>
      <c r="F215" s="10"/>
    </row>
    <row r="216" spans="1:6" x14ac:dyDescent="0.2">
      <c r="A216" s="10"/>
      <c r="B216" s="10"/>
      <c r="C216" s="10"/>
      <c r="D216" s="10"/>
      <c r="E216" s="10"/>
      <c r="F216" s="10"/>
    </row>
    <row r="217" spans="1:6" x14ac:dyDescent="0.2">
      <c r="A217" s="10"/>
      <c r="B217" s="10"/>
      <c r="C217" s="10"/>
      <c r="D217" s="10"/>
      <c r="E217" s="10"/>
      <c r="F217" s="10"/>
    </row>
    <row r="218" spans="1:6" x14ac:dyDescent="0.2">
      <c r="A218" s="10"/>
      <c r="B218" s="10"/>
      <c r="C218" s="10"/>
      <c r="D218" s="10"/>
      <c r="E218" s="10"/>
      <c r="F218" s="10"/>
    </row>
    <row r="219" spans="1:6" x14ac:dyDescent="0.2">
      <c r="A219" s="10"/>
      <c r="B219" s="10"/>
      <c r="C219" s="10"/>
      <c r="D219" s="10"/>
      <c r="E219" s="10"/>
      <c r="F219" s="10"/>
    </row>
    <row r="220" spans="1:6" x14ac:dyDescent="0.2">
      <c r="A220" s="10"/>
      <c r="B220" s="10"/>
      <c r="C220" s="10"/>
      <c r="D220" s="10"/>
      <c r="E220" s="10"/>
      <c r="F220" s="10"/>
    </row>
    <row r="221" spans="1:6" x14ac:dyDescent="0.2">
      <c r="A221" s="10"/>
      <c r="B221" s="10"/>
      <c r="C221" s="10"/>
      <c r="D221" s="10"/>
      <c r="E221" s="10"/>
      <c r="F221" s="10"/>
    </row>
    <row r="222" spans="1:6" x14ac:dyDescent="0.2">
      <c r="A222" s="10"/>
      <c r="B222" s="10"/>
      <c r="C222" s="10"/>
      <c r="D222" s="10"/>
      <c r="E222" s="10"/>
      <c r="F222" s="10"/>
    </row>
    <row r="223" spans="1:6" x14ac:dyDescent="0.2">
      <c r="A223" s="10"/>
      <c r="B223" s="10"/>
      <c r="C223" s="10"/>
      <c r="D223" s="10"/>
      <c r="E223" s="10"/>
      <c r="F223" s="10"/>
    </row>
    <row r="224" spans="1:6" x14ac:dyDescent="0.2">
      <c r="A224" s="10"/>
      <c r="B224" s="10"/>
      <c r="C224" s="10"/>
      <c r="D224" s="10"/>
      <c r="E224" s="10"/>
      <c r="F224" s="10"/>
    </row>
    <row r="225" spans="1:6" x14ac:dyDescent="0.2">
      <c r="A225" s="10"/>
      <c r="B225" s="10"/>
      <c r="C225" s="10"/>
      <c r="D225" s="10"/>
      <c r="E225" s="10"/>
      <c r="F225" s="10"/>
    </row>
    <row r="226" spans="1:6" x14ac:dyDescent="0.2">
      <c r="A226" s="10"/>
      <c r="B226" s="10"/>
      <c r="C226" s="10"/>
      <c r="D226" s="10"/>
      <c r="E226" s="10"/>
      <c r="F226" s="10"/>
    </row>
    <row r="227" spans="1:6" x14ac:dyDescent="0.2">
      <c r="A227" s="10"/>
      <c r="B227" s="10"/>
      <c r="C227" s="10"/>
      <c r="D227" s="10"/>
      <c r="E227" s="10"/>
      <c r="F227" s="10"/>
    </row>
    <row r="228" spans="1:6" x14ac:dyDescent="0.2">
      <c r="A228" s="10"/>
      <c r="B228" s="10"/>
      <c r="C228" s="10"/>
      <c r="D228" s="10"/>
      <c r="E228" s="10"/>
      <c r="F228" s="10"/>
    </row>
    <row r="229" spans="1:6" x14ac:dyDescent="0.2">
      <c r="A229" s="10"/>
      <c r="B229" s="10"/>
      <c r="C229" s="10"/>
      <c r="D229" s="10"/>
      <c r="E229" s="10"/>
      <c r="F229" s="10"/>
    </row>
    <row r="230" spans="1:6" x14ac:dyDescent="0.2">
      <c r="A230" s="10"/>
      <c r="B230" s="10"/>
      <c r="C230" s="10"/>
      <c r="D230" s="10"/>
      <c r="E230" s="10"/>
      <c r="F230" s="10"/>
    </row>
    <row r="231" spans="1:6" x14ac:dyDescent="0.2">
      <c r="A231" s="10"/>
      <c r="B231" s="10"/>
      <c r="C231" s="10"/>
      <c r="D231" s="10"/>
      <c r="E231" s="10"/>
      <c r="F231" s="10"/>
    </row>
    <row r="232" spans="1:6" x14ac:dyDescent="0.2">
      <c r="A232" s="10"/>
      <c r="B232" s="10"/>
      <c r="C232" s="10"/>
      <c r="D232" s="10"/>
      <c r="E232" s="10"/>
      <c r="F232" s="10"/>
    </row>
    <row r="233" spans="1:6" x14ac:dyDescent="0.2">
      <c r="A233" s="10"/>
      <c r="B233" s="10"/>
      <c r="C233" s="10"/>
      <c r="D233" s="10"/>
      <c r="E233" s="10"/>
      <c r="F233" s="10"/>
    </row>
    <row r="234" spans="1:6" x14ac:dyDescent="0.2">
      <c r="A234" s="10"/>
      <c r="B234" s="10"/>
      <c r="C234" s="10"/>
      <c r="D234" s="10"/>
      <c r="E234" s="10"/>
      <c r="F234" s="10"/>
    </row>
    <row r="235" spans="1:6" x14ac:dyDescent="0.2">
      <c r="A235" s="10"/>
      <c r="B235" s="10"/>
      <c r="C235" s="10"/>
      <c r="D235" s="10"/>
      <c r="E235" s="10"/>
      <c r="F235" s="10"/>
    </row>
    <row r="236" spans="1:6" x14ac:dyDescent="0.2">
      <c r="A236" s="10"/>
      <c r="B236" s="10"/>
      <c r="C236" s="10"/>
      <c r="D236" s="10"/>
      <c r="E236" s="10"/>
      <c r="F236" s="10"/>
    </row>
    <row r="237" spans="1:6" x14ac:dyDescent="0.2">
      <c r="A237" s="10"/>
      <c r="B237" s="10"/>
      <c r="C237" s="10"/>
      <c r="D237" s="10"/>
      <c r="E237" s="10"/>
      <c r="F237" s="10"/>
    </row>
    <row r="238" spans="1:6" x14ac:dyDescent="0.2">
      <c r="A238" s="10"/>
      <c r="B238" s="10"/>
      <c r="C238" s="10"/>
      <c r="D238" s="10"/>
      <c r="E238" s="10"/>
      <c r="F238" s="10"/>
    </row>
    <row r="239" spans="1:6" x14ac:dyDescent="0.2">
      <c r="A239" s="10"/>
      <c r="B239" s="10"/>
      <c r="C239" s="10"/>
      <c r="D239" s="10"/>
      <c r="E239" s="10"/>
      <c r="F239" s="10"/>
    </row>
    <row r="240" spans="1:6" x14ac:dyDescent="0.2">
      <c r="A240" s="10"/>
      <c r="B240" s="10"/>
      <c r="C240" s="10"/>
      <c r="D240" s="10"/>
      <c r="E240" s="10"/>
      <c r="F240" s="10"/>
    </row>
    <row r="241" spans="1:6" x14ac:dyDescent="0.2">
      <c r="A241" s="10"/>
      <c r="B241" s="10"/>
      <c r="C241" s="10"/>
      <c r="D241" s="10"/>
      <c r="E241" s="10"/>
      <c r="F241" s="10"/>
    </row>
    <row r="242" spans="1:6" x14ac:dyDescent="0.2">
      <c r="A242" s="10"/>
      <c r="B242" s="10"/>
      <c r="C242" s="10"/>
      <c r="D242" s="10"/>
      <c r="E242" s="10"/>
      <c r="F242" s="10"/>
    </row>
    <row r="243" spans="1:6" x14ac:dyDescent="0.2">
      <c r="A243" s="10"/>
      <c r="B243" s="10"/>
      <c r="C243" s="10"/>
      <c r="D243" s="10"/>
      <c r="E243" s="10"/>
      <c r="F243" s="10"/>
    </row>
    <row r="244" spans="1:6" x14ac:dyDescent="0.2">
      <c r="A244" s="10"/>
      <c r="B244" s="10"/>
      <c r="C244" s="10"/>
      <c r="D244" s="10"/>
      <c r="E244" s="10"/>
      <c r="F244" s="10"/>
    </row>
    <row r="245" spans="1:6" x14ac:dyDescent="0.2">
      <c r="A245" s="10"/>
      <c r="B245" s="10"/>
      <c r="C245" s="10"/>
      <c r="D245" s="10"/>
      <c r="E245" s="10"/>
      <c r="F245" s="10"/>
    </row>
    <row r="246" spans="1:6" x14ac:dyDescent="0.2">
      <c r="A246" s="10"/>
      <c r="B246" s="10"/>
      <c r="C246" s="10"/>
      <c r="D246" s="10"/>
      <c r="E246" s="10"/>
      <c r="F246" s="10"/>
    </row>
    <row r="247" spans="1:6" x14ac:dyDescent="0.2">
      <c r="A247" s="10"/>
      <c r="B247" s="10"/>
      <c r="C247" s="10"/>
      <c r="D247" s="10"/>
      <c r="E247" s="10"/>
      <c r="F247" s="10"/>
    </row>
    <row r="248" spans="1:6" x14ac:dyDescent="0.2">
      <c r="A248" s="10"/>
      <c r="B248" s="10"/>
      <c r="C248" s="10"/>
      <c r="D248" s="10"/>
      <c r="E248" s="10"/>
      <c r="F248" s="10"/>
    </row>
    <row r="249" spans="1:6" x14ac:dyDescent="0.2">
      <c r="A249" s="10"/>
      <c r="B249" s="10"/>
      <c r="C249" s="10"/>
      <c r="D249" s="10"/>
      <c r="E249" s="10"/>
      <c r="F249" s="10"/>
    </row>
    <row r="250" spans="1:6" x14ac:dyDescent="0.2">
      <c r="A250" s="10"/>
      <c r="B250" s="10"/>
      <c r="C250" s="10"/>
      <c r="D250" s="10"/>
      <c r="E250" s="10"/>
      <c r="F250" s="10"/>
    </row>
    <row r="251" spans="1:6" x14ac:dyDescent="0.2">
      <c r="A251" s="10"/>
      <c r="B251" s="10"/>
      <c r="C251" s="10"/>
      <c r="D251" s="10"/>
      <c r="E251" s="10"/>
      <c r="F251" s="10"/>
    </row>
    <row r="252" spans="1:6" x14ac:dyDescent="0.2">
      <c r="A252" s="10"/>
      <c r="B252" s="10"/>
      <c r="C252" s="10"/>
      <c r="D252" s="10"/>
      <c r="E252" s="10"/>
      <c r="F252" s="10"/>
    </row>
    <row r="253" spans="1:6" x14ac:dyDescent="0.2">
      <c r="A253" s="10"/>
      <c r="B253" s="10"/>
      <c r="C253" s="10"/>
      <c r="D253" s="10"/>
      <c r="E253" s="10"/>
      <c r="F253" s="10"/>
    </row>
    <row r="254" spans="1:6" x14ac:dyDescent="0.2">
      <c r="A254" s="10"/>
      <c r="B254" s="10"/>
      <c r="C254" s="10"/>
      <c r="D254" s="10"/>
      <c r="E254" s="10"/>
      <c r="F254" s="10"/>
    </row>
    <row r="255" spans="1:6" x14ac:dyDescent="0.2">
      <c r="A255" s="10"/>
      <c r="B255" s="10"/>
      <c r="C255" s="10"/>
      <c r="D255" s="10"/>
      <c r="E255" s="10"/>
      <c r="F255" s="10"/>
    </row>
    <row r="256" spans="1:6" x14ac:dyDescent="0.2">
      <c r="A256" s="10"/>
      <c r="B256" s="10"/>
      <c r="C256" s="10"/>
      <c r="D256" s="10"/>
      <c r="E256" s="10"/>
      <c r="F256" s="10"/>
    </row>
    <row r="257" spans="1:6" x14ac:dyDescent="0.2">
      <c r="A257" s="10"/>
      <c r="B257" s="10"/>
      <c r="C257" s="10"/>
      <c r="D257" s="10"/>
      <c r="E257" s="10"/>
      <c r="F257" s="10"/>
    </row>
    <row r="258" spans="1:6" x14ac:dyDescent="0.2">
      <c r="A258" s="10"/>
      <c r="B258" s="10"/>
      <c r="C258" s="10"/>
      <c r="D258" s="10"/>
      <c r="E258" s="10"/>
      <c r="F258" s="10"/>
    </row>
    <row r="259" spans="1:6" x14ac:dyDescent="0.2">
      <c r="A259" s="10"/>
      <c r="B259" s="10"/>
      <c r="C259" s="10"/>
      <c r="D259" s="10"/>
      <c r="E259" s="10"/>
      <c r="F259" s="10"/>
    </row>
    <row r="260" spans="1:6" x14ac:dyDescent="0.2">
      <c r="A260" s="10"/>
      <c r="B260" s="10"/>
      <c r="C260" s="10"/>
      <c r="D260" s="10"/>
      <c r="E260" s="10"/>
      <c r="F260" s="10"/>
    </row>
    <row r="261" spans="1:6" x14ac:dyDescent="0.2">
      <c r="A261" s="10"/>
      <c r="B261" s="10"/>
      <c r="C261" s="10"/>
      <c r="D261" s="10"/>
      <c r="E261" s="10"/>
      <c r="F261" s="10"/>
    </row>
    <row r="262" spans="1:6" x14ac:dyDescent="0.2">
      <c r="A262" s="10"/>
      <c r="B262" s="10"/>
      <c r="C262" s="10"/>
      <c r="D262" s="10"/>
      <c r="E262" s="10"/>
      <c r="F262" s="10"/>
    </row>
    <row r="263" spans="1:6" x14ac:dyDescent="0.2">
      <c r="A263" s="10"/>
      <c r="B263" s="10"/>
      <c r="C263" s="10"/>
      <c r="D263" s="10"/>
      <c r="E263" s="10"/>
      <c r="F263" s="10"/>
    </row>
    <row r="264" spans="1:6" x14ac:dyDescent="0.2">
      <c r="A264" s="10"/>
      <c r="B264" s="10"/>
      <c r="C264" s="10"/>
      <c r="D264" s="10"/>
      <c r="E264" s="10"/>
      <c r="F264" s="10"/>
    </row>
    <row r="265" spans="1:6" x14ac:dyDescent="0.2">
      <c r="A265" s="10"/>
      <c r="B265" s="10"/>
      <c r="C265" s="10"/>
      <c r="D265" s="10"/>
      <c r="E265" s="10"/>
      <c r="F265" s="10"/>
    </row>
    <row r="266" spans="1:6" x14ac:dyDescent="0.2">
      <c r="A266" s="10"/>
      <c r="B266" s="10"/>
      <c r="C266" s="10"/>
      <c r="D266" s="10"/>
      <c r="E266" s="10"/>
      <c r="F266" s="10"/>
    </row>
    <row r="267" spans="1:6" x14ac:dyDescent="0.2">
      <c r="A267" s="10"/>
      <c r="B267" s="10"/>
      <c r="C267" s="10"/>
      <c r="D267" s="10"/>
      <c r="E267" s="10"/>
      <c r="F267" s="10"/>
    </row>
    <row r="268" spans="1:6" x14ac:dyDescent="0.2">
      <c r="A268" s="10"/>
      <c r="B268" s="10"/>
      <c r="C268" s="10"/>
      <c r="D268" s="10"/>
      <c r="E268" s="10"/>
      <c r="F268" s="10"/>
    </row>
    <row r="269" spans="1:6" x14ac:dyDescent="0.2">
      <c r="A269" s="10"/>
      <c r="B269" s="10"/>
      <c r="C269" s="10"/>
      <c r="D269" s="10"/>
      <c r="E269" s="10"/>
      <c r="F269" s="10"/>
    </row>
    <row r="270" spans="1:6" x14ac:dyDescent="0.2">
      <c r="A270" s="10"/>
      <c r="B270" s="10"/>
      <c r="C270" s="10"/>
      <c r="D270" s="10"/>
      <c r="E270" s="10"/>
      <c r="F270" s="10"/>
    </row>
    <row r="271" spans="1:6" x14ac:dyDescent="0.2">
      <c r="A271" s="10"/>
      <c r="B271" s="10"/>
      <c r="C271" s="10"/>
      <c r="D271" s="10"/>
      <c r="E271" s="10"/>
      <c r="F271" s="10"/>
    </row>
    <row r="272" spans="1:6" x14ac:dyDescent="0.2">
      <c r="A272" s="10"/>
      <c r="B272" s="10"/>
      <c r="C272" s="10"/>
      <c r="D272" s="10"/>
      <c r="E272" s="10"/>
      <c r="F272" s="10"/>
    </row>
    <row r="273" spans="1:6" x14ac:dyDescent="0.2">
      <c r="A273" s="10"/>
      <c r="B273" s="10"/>
      <c r="C273" s="10"/>
      <c r="D273" s="10"/>
      <c r="E273" s="10"/>
      <c r="F273" s="10"/>
    </row>
    <row r="274" spans="1:6" x14ac:dyDescent="0.2">
      <c r="A274" s="10"/>
      <c r="B274" s="10"/>
      <c r="C274" s="10"/>
      <c r="D274" s="10"/>
      <c r="E274" s="10"/>
      <c r="F274" s="10"/>
    </row>
    <row r="275" spans="1:6" x14ac:dyDescent="0.2">
      <c r="A275" s="10"/>
      <c r="B275" s="10"/>
      <c r="C275" s="10"/>
      <c r="D275" s="10"/>
      <c r="E275" s="10"/>
      <c r="F275" s="10"/>
    </row>
    <row r="276" spans="1:6" x14ac:dyDescent="0.2">
      <c r="A276" s="10"/>
      <c r="B276" s="10"/>
      <c r="C276" s="10"/>
      <c r="D276" s="10"/>
      <c r="E276" s="10"/>
      <c r="F276" s="10"/>
    </row>
    <row r="277" spans="1:6" x14ac:dyDescent="0.2">
      <c r="A277" s="10"/>
      <c r="B277" s="10"/>
      <c r="C277" s="10"/>
      <c r="D277" s="10"/>
      <c r="E277" s="10"/>
      <c r="F277" s="10"/>
    </row>
    <row r="278" spans="1:6" x14ac:dyDescent="0.2">
      <c r="A278" s="10"/>
      <c r="B278" s="10"/>
      <c r="C278" s="10"/>
      <c r="D278" s="10"/>
      <c r="E278" s="10"/>
      <c r="F278" s="10"/>
    </row>
    <row r="279" spans="1:6" x14ac:dyDescent="0.2">
      <c r="A279" s="10"/>
      <c r="B279" s="10"/>
      <c r="C279" s="10"/>
      <c r="D279" s="10"/>
      <c r="E279" s="10"/>
      <c r="F279" s="10"/>
    </row>
    <row r="280" spans="1:6" x14ac:dyDescent="0.2">
      <c r="A280" s="10"/>
      <c r="B280" s="10"/>
      <c r="C280" s="10"/>
      <c r="D280" s="10"/>
      <c r="E280" s="10"/>
      <c r="F280" s="10"/>
    </row>
    <row r="281" spans="1:6" x14ac:dyDescent="0.2">
      <c r="A281" s="10"/>
      <c r="B281" s="10"/>
      <c r="C281" s="10"/>
      <c r="D281" s="10"/>
      <c r="E281" s="10"/>
      <c r="F281" s="10"/>
    </row>
    <row r="282" spans="1:6" x14ac:dyDescent="0.2">
      <c r="A282" s="10"/>
      <c r="B282" s="10"/>
      <c r="C282" s="10"/>
      <c r="D282" s="10"/>
      <c r="E282" s="10"/>
      <c r="F282" s="10"/>
    </row>
    <row r="283" spans="1:6" x14ac:dyDescent="0.2">
      <c r="A283" s="10"/>
      <c r="B283" s="10"/>
      <c r="C283" s="10"/>
      <c r="D283" s="10"/>
      <c r="E283" s="10"/>
      <c r="F283" s="10"/>
    </row>
    <row r="284" spans="1:6" x14ac:dyDescent="0.2">
      <c r="A284" s="10"/>
      <c r="B284" s="10"/>
      <c r="C284" s="10"/>
      <c r="D284" s="10"/>
      <c r="E284" s="10"/>
      <c r="F284" s="10"/>
    </row>
    <row r="285" spans="1:6" x14ac:dyDescent="0.2">
      <c r="A285" s="10"/>
      <c r="B285" s="10"/>
      <c r="C285" s="10"/>
      <c r="D285" s="10"/>
      <c r="E285" s="10"/>
      <c r="F285" s="10"/>
    </row>
    <row r="286" spans="1:6" x14ac:dyDescent="0.2">
      <c r="A286" s="10"/>
      <c r="B286" s="10"/>
      <c r="C286" s="10"/>
      <c r="D286" s="10"/>
      <c r="E286" s="10"/>
      <c r="F286" s="10"/>
    </row>
    <row r="287" spans="1:6" x14ac:dyDescent="0.2">
      <c r="A287" s="10"/>
      <c r="B287" s="10"/>
      <c r="C287" s="10"/>
      <c r="D287" s="10"/>
      <c r="E287" s="10"/>
      <c r="F287" s="10"/>
    </row>
    <row r="288" spans="1:6" x14ac:dyDescent="0.2">
      <c r="A288" s="10"/>
      <c r="B288" s="10"/>
      <c r="C288" s="10"/>
      <c r="D288" s="10"/>
      <c r="E288" s="10"/>
      <c r="F288" s="10"/>
    </row>
    <row r="289" spans="1:6" x14ac:dyDescent="0.2">
      <c r="A289" s="10"/>
      <c r="B289" s="10"/>
      <c r="C289" s="10"/>
      <c r="D289" s="10"/>
      <c r="E289" s="10"/>
      <c r="F289" s="10"/>
    </row>
    <row r="290" spans="1:6" x14ac:dyDescent="0.2">
      <c r="A290" s="10"/>
      <c r="B290" s="10"/>
      <c r="C290" s="10"/>
      <c r="D290" s="10"/>
      <c r="E290" s="10"/>
      <c r="F290" s="10"/>
    </row>
    <row r="291" spans="1:6" x14ac:dyDescent="0.2">
      <c r="A291" s="10"/>
      <c r="B291" s="10"/>
      <c r="C291" s="10"/>
      <c r="D291" s="10"/>
      <c r="E291" s="10"/>
      <c r="F291" s="10"/>
    </row>
    <row r="292" spans="1:6" x14ac:dyDescent="0.2">
      <c r="A292" s="10"/>
      <c r="B292" s="10"/>
      <c r="C292" s="10"/>
      <c r="D292" s="10"/>
      <c r="E292" s="10"/>
      <c r="F292" s="10"/>
    </row>
    <row r="293" spans="1:6" x14ac:dyDescent="0.2">
      <c r="A293" s="10"/>
      <c r="B293" s="10"/>
      <c r="C293" s="10"/>
      <c r="D293" s="10"/>
      <c r="E293" s="10"/>
      <c r="F293" s="10"/>
    </row>
    <row r="294" spans="1:6" x14ac:dyDescent="0.2">
      <c r="A294" s="10"/>
      <c r="B294" s="10"/>
      <c r="C294" s="10"/>
      <c r="D294" s="10"/>
      <c r="E294" s="10"/>
      <c r="F294" s="10"/>
    </row>
    <row r="295" spans="1:6" x14ac:dyDescent="0.2">
      <c r="A295" s="10"/>
      <c r="B295" s="10"/>
      <c r="C295" s="10"/>
      <c r="D295" s="10"/>
      <c r="E295" s="10"/>
      <c r="F295" s="10"/>
    </row>
    <row r="296" spans="1:6" x14ac:dyDescent="0.2">
      <c r="A296" s="10"/>
      <c r="B296" s="10"/>
      <c r="C296" s="10"/>
      <c r="D296" s="10"/>
      <c r="E296" s="10"/>
      <c r="F296" s="10"/>
    </row>
    <row r="297" spans="1:6" x14ac:dyDescent="0.2">
      <c r="A297" s="10"/>
      <c r="B297" s="10"/>
      <c r="C297" s="10"/>
      <c r="D297" s="10"/>
      <c r="E297" s="10"/>
      <c r="F297" s="10"/>
    </row>
    <row r="298" spans="1:6" x14ac:dyDescent="0.2">
      <c r="A298" s="10"/>
      <c r="B298" s="10"/>
      <c r="C298" s="10"/>
      <c r="D298" s="10"/>
      <c r="E298" s="10"/>
      <c r="F298" s="10"/>
    </row>
    <row r="299" spans="1:6" x14ac:dyDescent="0.2">
      <c r="A299" s="10"/>
      <c r="B299" s="10"/>
      <c r="C299" s="10"/>
      <c r="D299" s="10"/>
      <c r="E299" s="10"/>
      <c r="F299" s="10"/>
    </row>
    <row r="300" spans="1:6" x14ac:dyDescent="0.2">
      <c r="A300" s="10"/>
      <c r="B300" s="10"/>
      <c r="C300" s="10"/>
      <c r="D300" s="10"/>
      <c r="E300" s="10"/>
      <c r="F300" s="10"/>
    </row>
    <row r="301" spans="1:6" x14ac:dyDescent="0.2">
      <c r="A301" s="10"/>
      <c r="B301" s="10"/>
      <c r="C301" s="10"/>
      <c r="D301" s="10"/>
      <c r="E301" s="10"/>
      <c r="F301" s="10"/>
    </row>
    <row r="302" spans="1:6" x14ac:dyDescent="0.2">
      <c r="A302" s="10"/>
      <c r="B302" s="10"/>
      <c r="C302" s="10"/>
      <c r="D302" s="10"/>
      <c r="E302" s="10"/>
      <c r="F302" s="10"/>
    </row>
    <row r="303" spans="1:6" x14ac:dyDescent="0.2">
      <c r="A303" s="10"/>
      <c r="B303" s="10"/>
      <c r="C303" s="10"/>
      <c r="D303" s="10"/>
      <c r="E303" s="10"/>
      <c r="F303" s="10"/>
    </row>
    <row r="304" spans="1:6" x14ac:dyDescent="0.2">
      <c r="A304" s="10"/>
      <c r="B304" s="10"/>
      <c r="C304" s="10"/>
      <c r="D304" s="10"/>
      <c r="E304" s="10"/>
      <c r="F304" s="10"/>
    </row>
    <row r="305" spans="1:6" x14ac:dyDescent="0.2">
      <c r="A305" s="10"/>
      <c r="B305" s="10"/>
      <c r="C305" s="10"/>
      <c r="D305" s="10"/>
      <c r="E305" s="10"/>
      <c r="F305" s="10"/>
    </row>
    <row r="306" spans="1:6" x14ac:dyDescent="0.2">
      <c r="A306" s="10"/>
      <c r="B306" s="10"/>
      <c r="C306" s="10"/>
      <c r="D306" s="10"/>
      <c r="E306" s="10"/>
      <c r="F306" s="10"/>
    </row>
    <row r="307" spans="1:6" x14ac:dyDescent="0.2">
      <c r="A307" s="10"/>
      <c r="B307" s="10"/>
      <c r="C307" s="10"/>
      <c r="D307" s="10"/>
      <c r="E307" s="10"/>
      <c r="F307" s="10"/>
    </row>
    <row r="308" spans="1:6" x14ac:dyDescent="0.2">
      <c r="A308" s="10"/>
      <c r="B308" s="10"/>
      <c r="C308" s="10"/>
      <c r="D308" s="10"/>
      <c r="E308" s="10"/>
      <c r="F308" s="10"/>
    </row>
    <row r="309" spans="1:6" x14ac:dyDescent="0.2">
      <c r="A309" s="10"/>
      <c r="B309" s="10"/>
      <c r="C309" s="10"/>
      <c r="D309" s="10"/>
      <c r="E309" s="10"/>
      <c r="F309" s="10"/>
    </row>
  </sheetData>
  <mergeCells count="20">
    <mergeCell ref="B7:B8"/>
    <mergeCell ref="C7:C8"/>
    <mergeCell ref="D7:D8"/>
    <mergeCell ref="E7:F8"/>
    <mergeCell ref="A2:F2"/>
    <mergeCell ref="A3:F3"/>
    <mergeCell ref="A4:F4"/>
    <mergeCell ref="A5:B5"/>
    <mergeCell ref="C5:F5"/>
    <mergeCell ref="E9:F9"/>
    <mergeCell ref="E10:F10"/>
    <mergeCell ref="E11:F11"/>
    <mergeCell ref="A26:B26"/>
    <mergeCell ref="C28:F28"/>
    <mergeCell ref="C38:C39"/>
    <mergeCell ref="E12:F12"/>
    <mergeCell ref="E16:F16"/>
    <mergeCell ref="E18:F18"/>
    <mergeCell ref="A19:B19"/>
    <mergeCell ref="A25:B25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5"/>
  <sheetViews>
    <sheetView topLeftCell="A5" workbookViewId="0">
      <selection activeCell="E29" sqref="E29"/>
    </sheetView>
  </sheetViews>
  <sheetFormatPr defaultRowHeight="14.25" x14ac:dyDescent="0.2"/>
  <cols>
    <col min="1" max="1" width="4.7109375" style="66" customWidth="1"/>
    <col min="2" max="2" width="26.5703125" style="66" customWidth="1"/>
    <col min="3" max="3" width="28.28515625" style="66" customWidth="1"/>
    <col min="4" max="4" width="22.5703125" style="66" hidden="1" customWidth="1"/>
    <col min="5" max="5" width="20.28515625" style="66" customWidth="1"/>
    <col min="6" max="6" width="14.140625" style="66" customWidth="1"/>
    <col min="7" max="7" width="24.7109375" style="66" customWidth="1"/>
    <col min="8" max="8" width="13.42578125" style="66" customWidth="1"/>
    <col min="9" max="9" width="19" style="66" customWidth="1"/>
    <col min="10" max="10" width="13.28515625" style="66" customWidth="1"/>
    <col min="11" max="253" width="9.140625" style="66"/>
    <col min="254" max="254" width="4.7109375" style="66" customWidth="1"/>
    <col min="255" max="255" width="35.42578125" style="66" customWidth="1"/>
    <col min="256" max="258" width="0" style="66" hidden="1" customWidth="1"/>
    <col min="259" max="259" width="24" style="66" customWidth="1"/>
    <col min="260" max="260" width="18.28515625" style="66" customWidth="1"/>
    <col min="261" max="261" width="22.42578125" style="66" customWidth="1"/>
    <col min="262" max="262" width="14.140625" style="66" customWidth="1"/>
    <col min="263" max="263" width="24.7109375" style="66" customWidth="1"/>
    <col min="264" max="264" width="13.42578125" style="66" customWidth="1"/>
    <col min="265" max="265" width="19" style="66" customWidth="1"/>
    <col min="266" max="266" width="13.28515625" style="66" customWidth="1"/>
    <col min="267" max="509" width="9.140625" style="66"/>
    <col min="510" max="510" width="4.7109375" style="66" customWidth="1"/>
    <col min="511" max="511" width="35.42578125" style="66" customWidth="1"/>
    <col min="512" max="514" width="0" style="66" hidden="1" customWidth="1"/>
    <col min="515" max="515" width="24" style="66" customWidth="1"/>
    <col min="516" max="516" width="18.28515625" style="66" customWidth="1"/>
    <col min="517" max="517" width="22.42578125" style="66" customWidth="1"/>
    <col min="518" max="518" width="14.140625" style="66" customWidth="1"/>
    <col min="519" max="519" width="24.7109375" style="66" customWidth="1"/>
    <col min="520" max="520" width="13.42578125" style="66" customWidth="1"/>
    <col min="521" max="521" width="19" style="66" customWidth="1"/>
    <col min="522" max="522" width="13.28515625" style="66" customWidth="1"/>
    <col min="523" max="765" width="9.140625" style="66"/>
    <col min="766" max="766" width="4.7109375" style="66" customWidth="1"/>
    <col min="767" max="767" width="35.42578125" style="66" customWidth="1"/>
    <col min="768" max="770" width="0" style="66" hidden="1" customWidth="1"/>
    <col min="771" max="771" width="24" style="66" customWidth="1"/>
    <col min="772" max="772" width="18.28515625" style="66" customWidth="1"/>
    <col min="773" max="773" width="22.42578125" style="66" customWidth="1"/>
    <col min="774" max="774" width="14.140625" style="66" customWidth="1"/>
    <col min="775" max="775" width="24.7109375" style="66" customWidth="1"/>
    <col min="776" max="776" width="13.42578125" style="66" customWidth="1"/>
    <col min="777" max="777" width="19" style="66" customWidth="1"/>
    <col min="778" max="778" width="13.28515625" style="66" customWidth="1"/>
    <col min="779" max="1021" width="9.140625" style="66"/>
    <col min="1022" max="1022" width="4.7109375" style="66" customWidth="1"/>
    <col min="1023" max="1023" width="35.42578125" style="66" customWidth="1"/>
    <col min="1024" max="1026" width="0" style="66" hidden="1" customWidth="1"/>
    <col min="1027" max="1027" width="24" style="66" customWidth="1"/>
    <col min="1028" max="1028" width="18.28515625" style="66" customWidth="1"/>
    <col min="1029" max="1029" width="22.42578125" style="66" customWidth="1"/>
    <col min="1030" max="1030" width="14.140625" style="66" customWidth="1"/>
    <col min="1031" max="1031" width="24.7109375" style="66" customWidth="1"/>
    <col min="1032" max="1032" width="13.42578125" style="66" customWidth="1"/>
    <col min="1033" max="1033" width="19" style="66" customWidth="1"/>
    <col min="1034" max="1034" width="13.28515625" style="66" customWidth="1"/>
    <col min="1035" max="1277" width="9.140625" style="66"/>
    <col min="1278" max="1278" width="4.7109375" style="66" customWidth="1"/>
    <col min="1279" max="1279" width="35.42578125" style="66" customWidth="1"/>
    <col min="1280" max="1282" width="0" style="66" hidden="1" customWidth="1"/>
    <col min="1283" max="1283" width="24" style="66" customWidth="1"/>
    <col min="1284" max="1284" width="18.28515625" style="66" customWidth="1"/>
    <col min="1285" max="1285" width="22.42578125" style="66" customWidth="1"/>
    <col min="1286" max="1286" width="14.140625" style="66" customWidth="1"/>
    <col min="1287" max="1287" width="24.7109375" style="66" customWidth="1"/>
    <col min="1288" max="1288" width="13.42578125" style="66" customWidth="1"/>
    <col min="1289" max="1289" width="19" style="66" customWidth="1"/>
    <col min="1290" max="1290" width="13.28515625" style="66" customWidth="1"/>
    <col min="1291" max="1533" width="9.140625" style="66"/>
    <col min="1534" max="1534" width="4.7109375" style="66" customWidth="1"/>
    <col min="1535" max="1535" width="35.42578125" style="66" customWidth="1"/>
    <col min="1536" max="1538" width="0" style="66" hidden="1" customWidth="1"/>
    <col min="1539" max="1539" width="24" style="66" customWidth="1"/>
    <col min="1540" max="1540" width="18.28515625" style="66" customWidth="1"/>
    <col min="1541" max="1541" width="22.42578125" style="66" customWidth="1"/>
    <col min="1542" max="1542" width="14.140625" style="66" customWidth="1"/>
    <col min="1543" max="1543" width="24.7109375" style="66" customWidth="1"/>
    <col min="1544" max="1544" width="13.42578125" style="66" customWidth="1"/>
    <col min="1545" max="1545" width="19" style="66" customWidth="1"/>
    <col min="1546" max="1546" width="13.28515625" style="66" customWidth="1"/>
    <col min="1547" max="1789" width="9.140625" style="66"/>
    <col min="1790" max="1790" width="4.7109375" style="66" customWidth="1"/>
    <col min="1791" max="1791" width="35.42578125" style="66" customWidth="1"/>
    <col min="1792" max="1794" width="0" style="66" hidden="1" customWidth="1"/>
    <col min="1795" max="1795" width="24" style="66" customWidth="1"/>
    <col min="1796" max="1796" width="18.28515625" style="66" customWidth="1"/>
    <col min="1797" max="1797" width="22.42578125" style="66" customWidth="1"/>
    <col min="1798" max="1798" width="14.140625" style="66" customWidth="1"/>
    <col min="1799" max="1799" width="24.7109375" style="66" customWidth="1"/>
    <col min="1800" max="1800" width="13.42578125" style="66" customWidth="1"/>
    <col min="1801" max="1801" width="19" style="66" customWidth="1"/>
    <col min="1802" max="1802" width="13.28515625" style="66" customWidth="1"/>
    <col min="1803" max="2045" width="9.140625" style="66"/>
    <col min="2046" max="2046" width="4.7109375" style="66" customWidth="1"/>
    <col min="2047" max="2047" width="35.42578125" style="66" customWidth="1"/>
    <col min="2048" max="2050" width="0" style="66" hidden="1" customWidth="1"/>
    <col min="2051" max="2051" width="24" style="66" customWidth="1"/>
    <col min="2052" max="2052" width="18.28515625" style="66" customWidth="1"/>
    <col min="2053" max="2053" width="22.42578125" style="66" customWidth="1"/>
    <col min="2054" max="2054" width="14.140625" style="66" customWidth="1"/>
    <col min="2055" max="2055" width="24.7109375" style="66" customWidth="1"/>
    <col min="2056" max="2056" width="13.42578125" style="66" customWidth="1"/>
    <col min="2057" max="2057" width="19" style="66" customWidth="1"/>
    <col min="2058" max="2058" width="13.28515625" style="66" customWidth="1"/>
    <col min="2059" max="2301" width="9.140625" style="66"/>
    <col min="2302" max="2302" width="4.7109375" style="66" customWidth="1"/>
    <col min="2303" max="2303" width="35.42578125" style="66" customWidth="1"/>
    <col min="2304" max="2306" width="0" style="66" hidden="1" customWidth="1"/>
    <col min="2307" max="2307" width="24" style="66" customWidth="1"/>
    <col min="2308" max="2308" width="18.28515625" style="66" customWidth="1"/>
    <col min="2309" max="2309" width="22.42578125" style="66" customWidth="1"/>
    <col min="2310" max="2310" width="14.140625" style="66" customWidth="1"/>
    <col min="2311" max="2311" width="24.7109375" style="66" customWidth="1"/>
    <col min="2312" max="2312" width="13.42578125" style="66" customWidth="1"/>
    <col min="2313" max="2313" width="19" style="66" customWidth="1"/>
    <col min="2314" max="2314" width="13.28515625" style="66" customWidth="1"/>
    <col min="2315" max="2557" width="9.140625" style="66"/>
    <col min="2558" max="2558" width="4.7109375" style="66" customWidth="1"/>
    <col min="2559" max="2559" width="35.42578125" style="66" customWidth="1"/>
    <col min="2560" max="2562" width="0" style="66" hidden="1" customWidth="1"/>
    <col min="2563" max="2563" width="24" style="66" customWidth="1"/>
    <col min="2564" max="2564" width="18.28515625" style="66" customWidth="1"/>
    <col min="2565" max="2565" width="22.42578125" style="66" customWidth="1"/>
    <col min="2566" max="2566" width="14.140625" style="66" customWidth="1"/>
    <col min="2567" max="2567" width="24.7109375" style="66" customWidth="1"/>
    <col min="2568" max="2568" width="13.42578125" style="66" customWidth="1"/>
    <col min="2569" max="2569" width="19" style="66" customWidth="1"/>
    <col min="2570" max="2570" width="13.28515625" style="66" customWidth="1"/>
    <col min="2571" max="2813" width="9.140625" style="66"/>
    <col min="2814" max="2814" width="4.7109375" style="66" customWidth="1"/>
    <col min="2815" max="2815" width="35.42578125" style="66" customWidth="1"/>
    <col min="2816" max="2818" width="0" style="66" hidden="1" customWidth="1"/>
    <col min="2819" max="2819" width="24" style="66" customWidth="1"/>
    <col min="2820" max="2820" width="18.28515625" style="66" customWidth="1"/>
    <col min="2821" max="2821" width="22.42578125" style="66" customWidth="1"/>
    <col min="2822" max="2822" width="14.140625" style="66" customWidth="1"/>
    <col min="2823" max="2823" width="24.7109375" style="66" customWidth="1"/>
    <col min="2824" max="2824" width="13.42578125" style="66" customWidth="1"/>
    <col min="2825" max="2825" width="19" style="66" customWidth="1"/>
    <col min="2826" max="2826" width="13.28515625" style="66" customWidth="1"/>
    <col min="2827" max="3069" width="9.140625" style="66"/>
    <col min="3070" max="3070" width="4.7109375" style="66" customWidth="1"/>
    <col min="3071" max="3071" width="35.42578125" style="66" customWidth="1"/>
    <col min="3072" max="3074" width="0" style="66" hidden="1" customWidth="1"/>
    <col min="3075" max="3075" width="24" style="66" customWidth="1"/>
    <col min="3076" max="3076" width="18.28515625" style="66" customWidth="1"/>
    <col min="3077" max="3077" width="22.42578125" style="66" customWidth="1"/>
    <col min="3078" max="3078" width="14.140625" style="66" customWidth="1"/>
    <col min="3079" max="3079" width="24.7109375" style="66" customWidth="1"/>
    <col min="3080" max="3080" width="13.42578125" style="66" customWidth="1"/>
    <col min="3081" max="3081" width="19" style="66" customWidth="1"/>
    <col min="3082" max="3082" width="13.28515625" style="66" customWidth="1"/>
    <col min="3083" max="3325" width="9.140625" style="66"/>
    <col min="3326" max="3326" width="4.7109375" style="66" customWidth="1"/>
    <col min="3327" max="3327" width="35.42578125" style="66" customWidth="1"/>
    <col min="3328" max="3330" width="0" style="66" hidden="1" customWidth="1"/>
    <col min="3331" max="3331" width="24" style="66" customWidth="1"/>
    <col min="3332" max="3332" width="18.28515625" style="66" customWidth="1"/>
    <col min="3333" max="3333" width="22.42578125" style="66" customWidth="1"/>
    <col min="3334" max="3334" width="14.140625" style="66" customWidth="1"/>
    <col min="3335" max="3335" width="24.7109375" style="66" customWidth="1"/>
    <col min="3336" max="3336" width="13.42578125" style="66" customWidth="1"/>
    <col min="3337" max="3337" width="19" style="66" customWidth="1"/>
    <col min="3338" max="3338" width="13.28515625" style="66" customWidth="1"/>
    <col min="3339" max="3581" width="9.140625" style="66"/>
    <col min="3582" max="3582" width="4.7109375" style="66" customWidth="1"/>
    <col min="3583" max="3583" width="35.42578125" style="66" customWidth="1"/>
    <col min="3584" max="3586" width="0" style="66" hidden="1" customWidth="1"/>
    <col min="3587" max="3587" width="24" style="66" customWidth="1"/>
    <col min="3588" max="3588" width="18.28515625" style="66" customWidth="1"/>
    <col min="3589" max="3589" width="22.42578125" style="66" customWidth="1"/>
    <col min="3590" max="3590" width="14.140625" style="66" customWidth="1"/>
    <col min="3591" max="3591" width="24.7109375" style="66" customWidth="1"/>
    <col min="3592" max="3592" width="13.42578125" style="66" customWidth="1"/>
    <col min="3593" max="3593" width="19" style="66" customWidth="1"/>
    <col min="3594" max="3594" width="13.28515625" style="66" customWidth="1"/>
    <col min="3595" max="3837" width="9.140625" style="66"/>
    <col min="3838" max="3838" width="4.7109375" style="66" customWidth="1"/>
    <col min="3839" max="3839" width="35.42578125" style="66" customWidth="1"/>
    <col min="3840" max="3842" width="0" style="66" hidden="1" customWidth="1"/>
    <col min="3843" max="3843" width="24" style="66" customWidth="1"/>
    <col min="3844" max="3844" width="18.28515625" style="66" customWidth="1"/>
    <col min="3845" max="3845" width="22.42578125" style="66" customWidth="1"/>
    <col min="3846" max="3846" width="14.140625" style="66" customWidth="1"/>
    <col min="3847" max="3847" width="24.7109375" style="66" customWidth="1"/>
    <col min="3848" max="3848" width="13.42578125" style="66" customWidth="1"/>
    <col min="3849" max="3849" width="19" style="66" customWidth="1"/>
    <col min="3850" max="3850" width="13.28515625" style="66" customWidth="1"/>
    <col min="3851" max="4093" width="9.140625" style="66"/>
    <col min="4094" max="4094" width="4.7109375" style="66" customWidth="1"/>
    <col min="4095" max="4095" width="35.42578125" style="66" customWidth="1"/>
    <col min="4096" max="4098" width="0" style="66" hidden="1" customWidth="1"/>
    <col min="4099" max="4099" width="24" style="66" customWidth="1"/>
    <col min="4100" max="4100" width="18.28515625" style="66" customWidth="1"/>
    <col min="4101" max="4101" width="22.42578125" style="66" customWidth="1"/>
    <col min="4102" max="4102" width="14.140625" style="66" customWidth="1"/>
    <col min="4103" max="4103" width="24.7109375" style="66" customWidth="1"/>
    <col min="4104" max="4104" width="13.42578125" style="66" customWidth="1"/>
    <col min="4105" max="4105" width="19" style="66" customWidth="1"/>
    <col min="4106" max="4106" width="13.28515625" style="66" customWidth="1"/>
    <col min="4107" max="4349" width="9.140625" style="66"/>
    <col min="4350" max="4350" width="4.7109375" style="66" customWidth="1"/>
    <col min="4351" max="4351" width="35.42578125" style="66" customWidth="1"/>
    <col min="4352" max="4354" width="0" style="66" hidden="1" customWidth="1"/>
    <col min="4355" max="4355" width="24" style="66" customWidth="1"/>
    <col min="4356" max="4356" width="18.28515625" style="66" customWidth="1"/>
    <col min="4357" max="4357" width="22.42578125" style="66" customWidth="1"/>
    <col min="4358" max="4358" width="14.140625" style="66" customWidth="1"/>
    <col min="4359" max="4359" width="24.7109375" style="66" customWidth="1"/>
    <col min="4360" max="4360" width="13.42578125" style="66" customWidth="1"/>
    <col min="4361" max="4361" width="19" style="66" customWidth="1"/>
    <col min="4362" max="4362" width="13.28515625" style="66" customWidth="1"/>
    <col min="4363" max="4605" width="9.140625" style="66"/>
    <col min="4606" max="4606" width="4.7109375" style="66" customWidth="1"/>
    <col min="4607" max="4607" width="35.42578125" style="66" customWidth="1"/>
    <col min="4608" max="4610" width="0" style="66" hidden="1" customWidth="1"/>
    <col min="4611" max="4611" width="24" style="66" customWidth="1"/>
    <col min="4612" max="4612" width="18.28515625" style="66" customWidth="1"/>
    <col min="4613" max="4613" width="22.42578125" style="66" customWidth="1"/>
    <col min="4614" max="4614" width="14.140625" style="66" customWidth="1"/>
    <col min="4615" max="4615" width="24.7109375" style="66" customWidth="1"/>
    <col min="4616" max="4616" width="13.42578125" style="66" customWidth="1"/>
    <col min="4617" max="4617" width="19" style="66" customWidth="1"/>
    <col min="4618" max="4618" width="13.28515625" style="66" customWidth="1"/>
    <col min="4619" max="4861" width="9.140625" style="66"/>
    <col min="4862" max="4862" width="4.7109375" style="66" customWidth="1"/>
    <col min="4863" max="4863" width="35.42578125" style="66" customWidth="1"/>
    <col min="4864" max="4866" width="0" style="66" hidden="1" customWidth="1"/>
    <col min="4867" max="4867" width="24" style="66" customWidth="1"/>
    <col min="4868" max="4868" width="18.28515625" style="66" customWidth="1"/>
    <col min="4869" max="4869" width="22.42578125" style="66" customWidth="1"/>
    <col min="4870" max="4870" width="14.140625" style="66" customWidth="1"/>
    <col min="4871" max="4871" width="24.7109375" style="66" customWidth="1"/>
    <col min="4872" max="4872" width="13.42578125" style="66" customWidth="1"/>
    <col min="4873" max="4873" width="19" style="66" customWidth="1"/>
    <col min="4874" max="4874" width="13.28515625" style="66" customWidth="1"/>
    <col min="4875" max="5117" width="9.140625" style="66"/>
    <col min="5118" max="5118" width="4.7109375" style="66" customWidth="1"/>
    <col min="5119" max="5119" width="35.42578125" style="66" customWidth="1"/>
    <col min="5120" max="5122" width="0" style="66" hidden="1" customWidth="1"/>
    <col min="5123" max="5123" width="24" style="66" customWidth="1"/>
    <col min="5124" max="5124" width="18.28515625" style="66" customWidth="1"/>
    <col min="5125" max="5125" width="22.42578125" style="66" customWidth="1"/>
    <col min="5126" max="5126" width="14.140625" style="66" customWidth="1"/>
    <col min="5127" max="5127" width="24.7109375" style="66" customWidth="1"/>
    <col min="5128" max="5128" width="13.42578125" style="66" customWidth="1"/>
    <col min="5129" max="5129" width="19" style="66" customWidth="1"/>
    <col min="5130" max="5130" width="13.28515625" style="66" customWidth="1"/>
    <col min="5131" max="5373" width="9.140625" style="66"/>
    <col min="5374" max="5374" width="4.7109375" style="66" customWidth="1"/>
    <col min="5375" max="5375" width="35.42578125" style="66" customWidth="1"/>
    <col min="5376" max="5378" width="0" style="66" hidden="1" customWidth="1"/>
    <col min="5379" max="5379" width="24" style="66" customWidth="1"/>
    <col min="5380" max="5380" width="18.28515625" style="66" customWidth="1"/>
    <col min="5381" max="5381" width="22.42578125" style="66" customWidth="1"/>
    <col min="5382" max="5382" width="14.140625" style="66" customWidth="1"/>
    <col min="5383" max="5383" width="24.7109375" style="66" customWidth="1"/>
    <col min="5384" max="5384" width="13.42578125" style="66" customWidth="1"/>
    <col min="5385" max="5385" width="19" style="66" customWidth="1"/>
    <col min="5386" max="5386" width="13.28515625" style="66" customWidth="1"/>
    <col min="5387" max="5629" width="9.140625" style="66"/>
    <col min="5630" max="5630" width="4.7109375" style="66" customWidth="1"/>
    <col min="5631" max="5631" width="35.42578125" style="66" customWidth="1"/>
    <col min="5632" max="5634" width="0" style="66" hidden="1" customWidth="1"/>
    <col min="5635" max="5635" width="24" style="66" customWidth="1"/>
    <col min="5636" max="5636" width="18.28515625" style="66" customWidth="1"/>
    <col min="5637" max="5637" width="22.42578125" style="66" customWidth="1"/>
    <col min="5638" max="5638" width="14.140625" style="66" customWidth="1"/>
    <col min="5639" max="5639" width="24.7109375" style="66" customWidth="1"/>
    <col min="5640" max="5640" width="13.42578125" style="66" customWidth="1"/>
    <col min="5641" max="5641" width="19" style="66" customWidth="1"/>
    <col min="5642" max="5642" width="13.28515625" style="66" customWidth="1"/>
    <col min="5643" max="5885" width="9.140625" style="66"/>
    <col min="5886" max="5886" width="4.7109375" style="66" customWidth="1"/>
    <col min="5887" max="5887" width="35.42578125" style="66" customWidth="1"/>
    <col min="5888" max="5890" width="0" style="66" hidden="1" customWidth="1"/>
    <col min="5891" max="5891" width="24" style="66" customWidth="1"/>
    <col min="5892" max="5892" width="18.28515625" style="66" customWidth="1"/>
    <col min="5893" max="5893" width="22.42578125" style="66" customWidth="1"/>
    <col min="5894" max="5894" width="14.140625" style="66" customWidth="1"/>
    <col min="5895" max="5895" width="24.7109375" style="66" customWidth="1"/>
    <col min="5896" max="5896" width="13.42578125" style="66" customWidth="1"/>
    <col min="5897" max="5897" width="19" style="66" customWidth="1"/>
    <col min="5898" max="5898" width="13.28515625" style="66" customWidth="1"/>
    <col min="5899" max="6141" width="9.140625" style="66"/>
    <col min="6142" max="6142" width="4.7109375" style="66" customWidth="1"/>
    <col min="6143" max="6143" width="35.42578125" style="66" customWidth="1"/>
    <col min="6144" max="6146" width="0" style="66" hidden="1" customWidth="1"/>
    <col min="6147" max="6147" width="24" style="66" customWidth="1"/>
    <col min="6148" max="6148" width="18.28515625" style="66" customWidth="1"/>
    <col min="6149" max="6149" width="22.42578125" style="66" customWidth="1"/>
    <col min="6150" max="6150" width="14.140625" style="66" customWidth="1"/>
    <col min="6151" max="6151" width="24.7109375" style="66" customWidth="1"/>
    <col min="6152" max="6152" width="13.42578125" style="66" customWidth="1"/>
    <col min="6153" max="6153" width="19" style="66" customWidth="1"/>
    <col min="6154" max="6154" width="13.28515625" style="66" customWidth="1"/>
    <col min="6155" max="6397" width="9.140625" style="66"/>
    <col min="6398" max="6398" width="4.7109375" style="66" customWidth="1"/>
    <col min="6399" max="6399" width="35.42578125" style="66" customWidth="1"/>
    <col min="6400" max="6402" width="0" style="66" hidden="1" customWidth="1"/>
    <col min="6403" max="6403" width="24" style="66" customWidth="1"/>
    <col min="6404" max="6404" width="18.28515625" style="66" customWidth="1"/>
    <col min="6405" max="6405" width="22.42578125" style="66" customWidth="1"/>
    <col min="6406" max="6406" width="14.140625" style="66" customWidth="1"/>
    <col min="6407" max="6407" width="24.7109375" style="66" customWidth="1"/>
    <col min="6408" max="6408" width="13.42578125" style="66" customWidth="1"/>
    <col min="6409" max="6409" width="19" style="66" customWidth="1"/>
    <col min="6410" max="6410" width="13.28515625" style="66" customWidth="1"/>
    <col min="6411" max="6653" width="9.140625" style="66"/>
    <col min="6654" max="6654" width="4.7109375" style="66" customWidth="1"/>
    <col min="6655" max="6655" width="35.42578125" style="66" customWidth="1"/>
    <col min="6656" max="6658" width="0" style="66" hidden="1" customWidth="1"/>
    <col min="6659" max="6659" width="24" style="66" customWidth="1"/>
    <col min="6660" max="6660" width="18.28515625" style="66" customWidth="1"/>
    <col min="6661" max="6661" width="22.42578125" style="66" customWidth="1"/>
    <col min="6662" max="6662" width="14.140625" style="66" customWidth="1"/>
    <col min="6663" max="6663" width="24.7109375" style="66" customWidth="1"/>
    <col min="6664" max="6664" width="13.42578125" style="66" customWidth="1"/>
    <col min="6665" max="6665" width="19" style="66" customWidth="1"/>
    <col min="6666" max="6666" width="13.28515625" style="66" customWidth="1"/>
    <col min="6667" max="6909" width="9.140625" style="66"/>
    <col min="6910" max="6910" width="4.7109375" style="66" customWidth="1"/>
    <col min="6911" max="6911" width="35.42578125" style="66" customWidth="1"/>
    <col min="6912" max="6914" width="0" style="66" hidden="1" customWidth="1"/>
    <col min="6915" max="6915" width="24" style="66" customWidth="1"/>
    <col min="6916" max="6916" width="18.28515625" style="66" customWidth="1"/>
    <col min="6917" max="6917" width="22.42578125" style="66" customWidth="1"/>
    <col min="6918" max="6918" width="14.140625" style="66" customWidth="1"/>
    <col min="6919" max="6919" width="24.7109375" style="66" customWidth="1"/>
    <col min="6920" max="6920" width="13.42578125" style="66" customWidth="1"/>
    <col min="6921" max="6921" width="19" style="66" customWidth="1"/>
    <col min="6922" max="6922" width="13.28515625" style="66" customWidth="1"/>
    <col min="6923" max="7165" width="9.140625" style="66"/>
    <col min="7166" max="7166" width="4.7109375" style="66" customWidth="1"/>
    <col min="7167" max="7167" width="35.42578125" style="66" customWidth="1"/>
    <col min="7168" max="7170" width="0" style="66" hidden="1" customWidth="1"/>
    <col min="7171" max="7171" width="24" style="66" customWidth="1"/>
    <col min="7172" max="7172" width="18.28515625" style="66" customWidth="1"/>
    <col min="7173" max="7173" width="22.42578125" style="66" customWidth="1"/>
    <col min="7174" max="7174" width="14.140625" style="66" customWidth="1"/>
    <col min="7175" max="7175" width="24.7109375" style="66" customWidth="1"/>
    <col min="7176" max="7176" width="13.42578125" style="66" customWidth="1"/>
    <col min="7177" max="7177" width="19" style="66" customWidth="1"/>
    <col min="7178" max="7178" width="13.28515625" style="66" customWidth="1"/>
    <col min="7179" max="7421" width="9.140625" style="66"/>
    <col min="7422" max="7422" width="4.7109375" style="66" customWidth="1"/>
    <col min="7423" max="7423" width="35.42578125" style="66" customWidth="1"/>
    <col min="7424" max="7426" width="0" style="66" hidden="1" customWidth="1"/>
    <col min="7427" max="7427" width="24" style="66" customWidth="1"/>
    <col min="7428" max="7428" width="18.28515625" style="66" customWidth="1"/>
    <col min="7429" max="7429" width="22.42578125" style="66" customWidth="1"/>
    <col min="7430" max="7430" width="14.140625" style="66" customWidth="1"/>
    <col min="7431" max="7431" width="24.7109375" style="66" customWidth="1"/>
    <col min="7432" max="7432" width="13.42578125" style="66" customWidth="1"/>
    <col min="7433" max="7433" width="19" style="66" customWidth="1"/>
    <col min="7434" max="7434" width="13.28515625" style="66" customWidth="1"/>
    <col min="7435" max="7677" width="9.140625" style="66"/>
    <col min="7678" max="7678" width="4.7109375" style="66" customWidth="1"/>
    <col min="7679" max="7679" width="35.42578125" style="66" customWidth="1"/>
    <col min="7680" max="7682" width="0" style="66" hidden="1" customWidth="1"/>
    <col min="7683" max="7683" width="24" style="66" customWidth="1"/>
    <col min="7684" max="7684" width="18.28515625" style="66" customWidth="1"/>
    <col min="7685" max="7685" width="22.42578125" style="66" customWidth="1"/>
    <col min="7686" max="7686" width="14.140625" style="66" customWidth="1"/>
    <col min="7687" max="7687" width="24.7109375" style="66" customWidth="1"/>
    <col min="7688" max="7688" width="13.42578125" style="66" customWidth="1"/>
    <col min="7689" max="7689" width="19" style="66" customWidth="1"/>
    <col min="7690" max="7690" width="13.28515625" style="66" customWidth="1"/>
    <col min="7691" max="7933" width="9.140625" style="66"/>
    <col min="7934" max="7934" width="4.7109375" style="66" customWidth="1"/>
    <col min="7935" max="7935" width="35.42578125" style="66" customWidth="1"/>
    <col min="7936" max="7938" width="0" style="66" hidden="1" customWidth="1"/>
    <col min="7939" max="7939" width="24" style="66" customWidth="1"/>
    <col min="7940" max="7940" width="18.28515625" style="66" customWidth="1"/>
    <col min="7941" max="7941" width="22.42578125" style="66" customWidth="1"/>
    <col min="7942" max="7942" width="14.140625" style="66" customWidth="1"/>
    <col min="7943" max="7943" width="24.7109375" style="66" customWidth="1"/>
    <col min="7944" max="7944" width="13.42578125" style="66" customWidth="1"/>
    <col min="7945" max="7945" width="19" style="66" customWidth="1"/>
    <col min="7946" max="7946" width="13.28515625" style="66" customWidth="1"/>
    <col min="7947" max="8189" width="9.140625" style="66"/>
    <col min="8190" max="8190" width="4.7109375" style="66" customWidth="1"/>
    <col min="8191" max="8191" width="35.42578125" style="66" customWidth="1"/>
    <col min="8192" max="8194" width="0" style="66" hidden="1" customWidth="1"/>
    <col min="8195" max="8195" width="24" style="66" customWidth="1"/>
    <col min="8196" max="8196" width="18.28515625" style="66" customWidth="1"/>
    <col min="8197" max="8197" width="22.42578125" style="66" customWidth="1"/>
    <col min="8198" max="8198" width="14.140625" style="66" customWidth="1"/>
    <col min="8199" max="8199" width="24.7109375" style="66" customWidth="1"/>
    <col min="8200" max="8200" width="13.42578125" style="66" customWidth="1"/>
    <col min="8201" max="8201" width="19" style="66" customWidth="1"/>
    <col min="8202" max="8202" width="13.28515625" style="66" customWidth="1"/>
    <col min="8203" max="8445" width="9.140625" style="66"/>
    <col min="8446" max="8446" width="4.7109375" style="66" customWidth="1"/>
    <col min="8447" max="8447" width="35.42578125" style="66" customWidth="1"/>
    <col min="8448" max="8450" width="0" style="66" hidden="1" customWidth="1"/>
    <col min="8451" max="8451" width="24" style="66" customWidth="1"/>
    <col min="8452" max="8452" width="18.28515625" style="66" customWidth="1"/>
    <col min="8453" max="8453" width="22.42578125" style="66" customWidth="1"/>
    <col min="8454" max="8454" width="14.140625" style="66" customWidth="1"/>
    <col min="8455" max="8455" width="24.7109375" style="66" customWidth="1"/>
    <col min="8456" max="8456" width="13.42578125" style="66" customWidth="1"/>
    <col min="8457" max="8457" width="19" style="66" customWidth="1"/>
    <col min="8458" max="8458" width="13.28515625" style="66" customWidth="1"/>
    <col min="8459" max="8701" width="9.140625" style="66"/>
    <col min="8702" max="8702" width="4.7109375" style="66" customWidth="1"/>
    <col min="8703" max="8703" width="35.42578125" style="66" customWidth="1"/>
    <col min="8704" max="8706" width="0" style="66" hidden="1" customWidth="1"/>
    <col min="8707" max="8707" width="24" style="66" customWidth="1"/>
    <col min="8708" max="8708" width="18.28515625" style="66" customWidth="1"/>
    <col min="8709" max="8709" width="22.42578125" style="66" customWidth="1"/>
    <col min="8710" max="8710" width="14.140625" style="66" customWidth="1"/>
    <col min="8711" max="8711" width="24.7109375" style="66" customWidth="1"/>
    <col min="8712" max="8712" width="13.42578125" style="66" customWidth="1"/>
    <col min="8713" max="8713" width="19" style="66" customWidth="1"/>
    <col min="8714" max="8714" width="13.28515625" style="66" customWidth="1"/>
    <col min="8715" max="8957" width="9.140625" style="66"/>
    <col min="8958" max="8958" width="4.7109375" style="66" customWidth="1"/>
    <col min="8959" max="8959" width="35.42578125" style="66" customWidth="1"/>
    <col min="8960" max="8962" width="0" style="66" hidden="1" customWidth="1"/>
    <col min="8963" max="8963" width="24" style="66" customWidth="1"/>
    <col min="8964" max="8964" width="18.28515625" style="66" customWidth="1"/>
    <col min="8965" max="8965" width="22.42578125" style="66" customWidth="1"/>
    <col min="8966" max="8966" width="14.140625" style="66" customWidth="1"/>
    <col min="8967" max="8967" width="24.7109375" style="66" customWidth="1"/>
    <col min="8968" max="8968" width="13.42578125" style="66" customWidth="1"/>
    <col min="8969" max="8969" width="19" style="66" customWidth="1"/>
    <col min="8970" max="8970" width="13.28515625" style="66" customWidth="1"/>
    <col min="8971" max="9213" width="9.140625" style="66"/>
    <col min="9214" max="9214" width="4.7109375" style="66" customWidth="1"/>
    <col min="9215" max="9215" width="35.42578125" style="66" customWidth="1"/>
    <col min="9216" max="9218" width="0" style="66" hidden="1" customWidth="1"/>
    <col min="9219" max="9219" width="24" style="66" customWidth="1"/>
    <col min="9220" max="9220" width="18.28515625" style="66" customWidth="1"/>
    <col min="9221" max="9221" width="22.42578125" style="66" customWidth="1"/>
    <col min="9222" max="9222" width="14.140625" style="66" customWidth="1"/>
    <col min="9223" max="9223" width="24.7109375" style="66" customWidth="1"/>
    <col min="9224" max="9224" width="13.42578125" style="66" customWidth="1"/>
    <col min="9225" max="9225" width="19" style="66" customWidth="1"/>
    <col min="9226" max="9226" width="13.28515625" style="66" customWidth="1"/>
    <col min="9227" max="9469" width="9.140625" style="66"/>
    <col min="9470" max="9470" width="4.7109375" style="66" customWidth="1"/>
    <col min="9471" max="9471" width="35.42578125" style="66" customWidth="1"/>
    <col min="9472" max="9474" width="0" style="66" hidden="1" customWidth="1"/>
    <col min="9475" max="9475" width="24" style="66" customWidth="1"/>
    <col min="9476" max="9476" width="18.28515625" style="66" customWidth="1"/>
    <col min="9477" max="9477" width="22.42578125" style="66" customWidth="1"/>
    <col min="9478" max="9478" width="14.140625" style="66" customWidth="1"/>
    <col min="9479" max="9479" width="24.7109375" style="66" customWidth="1"/>
    <col min="9480" max="9480" width="13.42578125" style="66" customWidth="1"/>
    <col min="9481" max="9481" width="19" style="66" customWidth="1"/>
    <col min="9482" max="9482" width="13.28515625" style="66" customWidth="1"/>
    <col min="9483" max="9725" width="9.140625" style="66"/>
    <col min="9726" max="9726" width="4.7109375" style="66" customWidth="1"/>
    <col min="9727" max="9727" width="35.42578125" style="66" customWidth="1"/>
    <col min="9728" max="9730" width="0" style="66" hidden="1" customWidth="1"/>
    <col min="9731" max="9731" width="24" style="66" customWidth="1"/>
    <col min="9732" max="9732" width="18.28515625" style="66" customWidth="1"/>
    <col min="9733" max="9733" width="22.42578125" style="66" customWidth="1"/>
    <col min="9734" max="9734" width="14.140625" style="66" customWidth="1"/>
    <col min="9735" max="9735" width="24.7109375" style="66" customWidth="1"/>
    <col min="9736" max="9736" width="13.42578125" style="66" customWidth="1"/>
    <col min="9737" max="9737" width="19" style="66" customWidth="1"/>
    <col min="9738" max="9738" width="13.28515625" style="66" customWidth="1"/>
    <col min="9739" max="9981" width="9.140625" style="66"/>
    <col min="9982" max="9982" width="4.7109375" style="66" customWidth="1"/>
    <col min="9983" max="9983" width="35.42578125" style="66" customWidth="1"/>
    <col min="9984" max="9986" width="0" style="66" hidden="1" customWidth="1"/>
    <col min="9987" max="9987" width="24" style="66" customWidth="1"/>
    <col min="9988" max="9988" width="18.28515625" style="66" customWidth="1"/>
    <col min="9989" max="9989" width="22.42578125" style="66" customWidth="1"/>
    <col min="9990" max="9990" width="14.140625" style="66" customWidth="1"/>
    <col min="9991" max="9991" width="24.7109375" style="66" customWidth="1"/>
    <col min="9992" max="9992" width="13.42578125" style="66" customWidth="1"/>
    <col min="9993" max="9993" width="19" style="66" customWidth="1"/>
    <col min="9994" max="9994" width="13.28515625" style="66" customWidth="1"/>
    <col min="9995" max="10237" width="9.140625" style="66"/>
    <col min="10238" max="10238" width="4.7109375" style="66" customWidth="1"/>
    <col min="10239" max="10239" width="35.42578125" style="66" customWidth="1"/>
    <col min="10240" max="10242" width="0" style="66" hidden="1" customWidth="1"/>
    <col min="10243" max="10243" width="24" style="66" customWidth="1"/>
    <col min="10244" max="10244" width="18.28515625" style="66" customWidth="1"/>
    <col min="10245" max="10245" width="22.42578125" style="66" customWidth="1"/>
    <col min="10246" max="10246" width="14.140625" style="66" customWidth="1"/>
    <col min="10247" max="10247" width="24.7109375" style="66" customWidth="1"/>
    <col min="10248" max="10248" width="13.42578125" style="66" customWidth="1"/>
    <col min="10249" max="10249" width="19" style="66" customWidth="1"/>
    <col min="10250" max="10250" width="13.28515625" style="66" customWidth="1"/>
    <col min="10251" max="10493" width="9.140625" style="66"/>
    <col min="10494" max="10494" width="4.7109375" style="66" customWidth="1"/>
    <col min="10495" max="10495" width="35.42578125" style="66" customWidth="1"/>
    <col min="10496" max="10498" width="0" style="66" hidden="1" customWidth="1"/>
    <col min="10499" max="10499" width="24" style="66" customWidth="1"/>
    <col min="10500" max="10500" width="18.28515625" style="66" customWidth="1"/>
    <col min="10501" max="10501" width="22.42578125" style="66" customWidth="1"/>
    <col min="10502" max="10502" width="14.140625" style="66" customWidth="1"/>
    <col min="10503" max="10503" width="24.7109375" style="66" customWidth="1"/>
    <col min="10504" max="10504" width="13.42578125" style="66" customWidth="1"/>
    <col min="10505" max="10505" width="19" style="66" customWidth="1"/>
    <col min="10506" max="10506" width="13.28515625" style="66" customWidth="1"/>
    <col min="10507" max="10749" width="9.140625" style="66"/>
    <col min="10750" max="10750" width="4.7109375" style="66" customWidth="1"/>
    <col min="10751" max="10751" width="35.42578125" style="66" customWidth="1"/>
    <col min="10752" max="10754" width="0" style="66" hidden="1" customWidth="1"/>
    <col min="10755" max="10755" width="24" style="66" customWidth="1"/>
    <col min="10756" max="10756" width="18.28515625" style="66" customWidth="1"/>
    <col min="10757" max="10757" width="22.42578125" style="66" customWidth="1"/>
    <col min="10758" max="10758" width="14.140625" style="66" customWidth="1"/>
    <col min="10759" max="10759" width="24.7109375" style="66" customWidth="1"/>
    <col min="10760" max="10760" width="13.42578125" style="66" customWidth="1"/>
    <col min="10761" max="10761" width="19" style="66" customWidth="1"/>
    <col min="10762" max="10762" width="13.28515625" style="66" customWidth="1"/>
    <col min="10763" max="11005" width="9.140625" style="66"/>
    <col min="11006" max="11006" width="4.7109375" style="66" customWidth="1"/>
    <col min="11007" max="11007" width="35.42578125" style="66" customWidth="1"/>
    <col min="11008" max="11010" width="0" style="66" hidden="1" customWidth="1"/>
    <col min="11011" max="11011" width="24" style="66" customWidth="1"/>
    <col min="11012" max="11012" width="18.28515625" style="66" customWidth="1"/>
    <col min="11013" max="11013" width="22.42578125" style="66" customWidth="1"/>
    <col min="11014" max="11014" width="14.140625" style="66" customWidth="1"/>
    <col min="11015" max="11015" width="24.7109375" style="66" customWidth="1"/>
    <col min="11016" max="11016" width="13.42578125" style="66" customWidth="1"/>
    <col min="11017" max="11017" width="19" style="66" customWidth="1"/>
    <col min="11018" max="11018" width="13.28515625" style="66" customWidth="1"/>
    <col min="11019" max="11261" width="9.140625" style="66"/>
    <col min="11262" max="11262" width="4.7109375" style="66" customWidth="1"/>
    <col min="11263" max="11263" width="35.42578125" style="66" customWidth="1"/>
    <col min="11264" max="11266" width="0" style="66" hidden="1" customWidth="1"/>
    <col min="11267" max="11267" width="24" style="66" customWidth="1"/>
    <col min="11268" max="11268" width="18.28515625" style="66" customWidth="1"/>
    <col min="11269" max="11269" width="22.42578125" style="66" customWidth="1"/>
    <col min="11270" max="11270" width="14.140625" style="66" customWidth="1"/>
    <col min="11271" max="11271" width="24.7109375" style="66" customWidth="1"/>
    <col min="11272" max="11272" width="13.42578125" style="66" customWidth="1"/>
    <col min="11273" max="11273" width="19" style="66" customWidth="1"/>
    <col min="11274" max="11274" width="13.28515625" style="66" customWidth="1"/>
    <col min="11275" max="11517" width="9.140625" style="66"/>
    <col min="11518" max="11518" width="4.7109375" style="66" customWidth="1"/>
    <col min="11519" max="11519" width="35.42578125" style="66" customWidth="1"/>
    <col min="11520" max="11522" width="0" style="66" hidden="1" customWidth="1"/>
    <col min="11523" max="11523" width="24" style="66" customWidth="1"/>
    <col min="11524" max="11524" width="18.28515625" style="66" customWidth="1"/>
    <col min="11525" max="11525" width="22.42578125" style="66" customWidth="1"/>
    <col min="11526" max="11526" width="14.140625" style="66" customWidth="1"/>
    <col min="11527" max="11527" width="24.7109375" style="66" customWidth="1"/>
    <col min="11528" max="11528" width="13.42578125" style="66" customWidth="1"/>
    <col min="11529" max="11529" width="19" style="66" customWidth="1"/>
    <col min="11530" max="11530" width="13.28515625" style="66" customWidth="1"/>
    <col min="11531" max="11773" width="9.140625" style="66"/>
    <col min="11774" max="11774" width="4.7109375" style="66" customWidth="1"/>
    <col min="11775" max="11775" width="35.42578125" style="66" customWidth="1"/>
    <col min="11776" max="11778" width="0" style="66" hidden="1" customWidth="1"/>
    <col min="11779" max="11779" width="24" style="66" customWidth="1"/>
    <col min="11780" max="11780" width="18.28515625" style="66" customWidth="1"/>
    <col min="11781" max="11781" width="22.42578125" style="66" customWidth="1"/>
    <col min="11782" max="11782" width="14.140625" style="66" customWidth="1"/>
    <col min="11783" max="11783" width="24.7109375" style="66" customWidth="1"/>
    <col min="11784" max="11784" width="13.42578125" style="66" customWidth="1"/>
    <col min="11785" max="11785" width="19" style="66" customWidth="1"/>
    <col min="11786" max="11786" width="13.28515625" style="66" customWidth="1"/>
    <col min="11787" max="12029" width="9.140625" style="66"/>
    <col min="12030" max="12030" width="4.7109375" style="66" customWidth="1"/>
    <col min="12031" max="12031" width="35.42578125" style="66" customWidth="1"/>
    <col min="12032" max="12034" width="0" style="66" hidden="1" customWidth="1"/>
    <col min="12035" max="12035" width="24" style="66" customWidth="1"/>
    <col min="12036" max="12036" width="18.28515625" style="66" customWidth="1"/>
    <col min="12037" max="12037" width="22.42578125" style="66" customWidth="1"/>
    <col min="12038" max="12038" width="14.140625" style="66" customWidth="1"/>
    <col min="12039" max="12039" width="24.7109375" style="66" customWidth="1"/>
    <col min="12040" max="12040" width="13.42578125" style="66" customWidth="1"/>
    <col min="12041" max="12041" width="19" style="66" customWidth="1"/>
    <col min="12042" max="12042" width="13.28515625" style="66" customWidth="1"/>
    <col min="12043" max="12285" width="9.140625" style="66"/>
    <col min="12286" max="12286" width="4.7109375" style="66" customWidth="1"/>
    <col min="12287" max="12287" width="35.42578125" style="66" customWidth="1"/>
    <col min="12288" max="12290" width="0" style="66" hidden="1" customWidth="1"/>
    <col min="12291" max="12291" width="24" style="66" customWidth="1"/>
    <col min="12292" max="12292" width="18.28515625" style="66" customWidth="1"/>
    <col min="12293" max="12293" width="22.42578125" style="66" customWidth="1"/>
    <col min="12294" max="12294" width="14.140625" style="66" customWidth="1"/>
    <col min="12295" max="12295" width="24.7109375" style="66" customWidth="1"/>
    <col min="12296" max="12296" width="13.42578125" style="66" customWidth="1"/>
    <col min="12297" max="12297" width="19" style="66" customWidth="1"/>
    <col min="12298" max="12298" width="13.28515625" style="66" customWidth="1"/>
    <col min="12299" max="12541" width="9.140625" style="66"/>
    <col min="12542" max="12542" width="4.7109375" style="66" customWidth="1"/>
    <col min="12543" max="12543" width="35.42578125" style="66" customWidth="1"/>
    <col min="12544" max="12546" width="0" style="66" hidden="1" customWidth="1"/>
    <col min="12547" max="12547" width="24" style="66" customWidth="1"/>
    <col min="12548" max="12548" width="18.28515625" style="66" customWidth="1"/>
    <col min="12549" max="12549" width="22.42578125" style="66" customWidth="1"/>
    <col min="12550" max="12550" width="14.140625" style="66" customWidth="1"/>
    <col min="12551" max="12551" width="24.7109375" style="66" customWidth="1"/>
    <col min="12552" max="12552" width="13.42578125" style="66" customWidth="1"/>
    <col min="12553" max="12553" width="19" style="66" customWidth="1"/>
    <col min="12554" max="12554" width="13.28515625" style="66" customWidth="1"/>
    <col min="12555" max="12797" width="9.140625" style="66"/>
    <col min="12798" max="12798" width="4.7109375" style="66" customWidth="1"/>
    <col min="12799" max="12799" width="35.42578125" style="66" customWidth="1"/>
    <col min="12800" max="12802" width="0" style="66" hidden="1" customWidth="1"/>
    <col min="12803" max="12803" width="24" style="66" customWidth="1"/>
    <col min="12804" max="12804" width="18.28515625" style="66" customWidth="1"/>
    <col min="12805" max="12805" width="22.42578125" style="66" customWidth="1"/>
    <col min="12806" max="12806" width="14.140625" style="66" customWidth="1"/>
    <col min="12807" max="12807" width="24.7109375" style="66" customWidth="1"/>
    <col min="12808" max="12808" width="13.42578125" style="66" customWidth="1"/>
    <col min="12809" max="12809" width="19" style="66" customWidth="1"/>
    <col min="12810" max="12810" width="13.28515625" style="66" customWidth="1"/>
    <col min="12811" max="13053" width="9.140625" style="66"/>
    <col min="13054" max="13054" width="4.7109375" style="66" customWidth="1"/>
    <col min="13055" max="13055" width="35.42578125" style="66" customWidth="1"/>
    <col min="13056" max="13058" width="0" style="66" hidden="1" customWidth="1"/>
    <col min="13059" max="13059" width="24" style="66" customWidth="1"/>
    <col min="13060" max="13060" width="18.28515625" style="66" customWidth="1"/>
    <col min="13061" max="13061" width="22.42578125" style="66" customWidth="1"/>
    <col min="13062" max="13062" width="14.140625" style="66" customWidth="1"/>
    <col min="13063" max="13063" width="24.7109375" style="66" customWidth="1"/>
    <col min="13064" max="13064" width="13.42578125" style="66" customWidth="1"/>
    <col min="13065" max="13065" width="19" style="66" customWidth="1"/>
    <col min="13066" max="13066" width="13.28515625" style="66" customWidth="1"/>
    <col min="13067" max="13309" width="9.140625" style="66"/>
    <col min="13310" max="13310" width="4.7109375" style="66" customWidth="1"/>
    <col min="13311" max="13311" width="35.42578125" style="66" customWidth="1"/>
    <col min="13312" max="13314" width="0" style="66" hidden="1" customWidth="1"/>
    <col min="13315" max="13315" width="24" style="66" customWidth="1"/>
    <col min="13316" max="13316" width="18.28515625" style="66" customWidth="1"/>
    <col min="13317" max="13317" width="22.42578125" style="66" customWidth="1"/>
    <col min="13318" max="13318" width="14.140625" style="66" customWidth="1"/>
    <col min="13319" max="13319" width="24.7109375" style="66" customWidth="1"/>
    <col min="13320" max="13320" width="13.42578125" style="66" customWidth="1"/>
    <col min="13321" max="13321" width="19" style="66" customWidth="1"/>
    <col min="13322" max="13322" width="13.28515625" style="66" customWidth="1"/>
    <col min="13323" max="13565" width="9.140625" style="66"/>
    <col min="13566" max="13566" width="4.7109375" style="66" customWidth="1"/>
    <col min="13567" max="13567" width="35.42578125" style="66" customWidth="1"/>
    <col min="13568" max="13570" width="0" style="66" hidden="1" customWidth="1"/>
    <col min="13571" max="13571" width="24" style="66" customWidth="1"/>
    <col min="13572" max="13572" width="18.28515625" style="66" customWidth="1"/>
    <col min="13573" max="13573" width="22.42578125" style="66" customWidth="1"/>
    <col min="13574" max="13574" width="14.140625" style="66" customWidth="1"/>
    <col min="13575" max="13575" width="24.7109375" style="66" customWidth="1"/>
    <col min="13576" max="13576" width="13.42578125" style="66" customWidth="1"/>
    <col min="13577" max="13577" width="19" style="66" customWidth="1"/>
    <col min="13578" max="13578" width="13.28515625" style="66" customWidth="1"/>
    <col min="13579" max="13821" width="9.140625" style="66"/>
    <col min="13822" max="13822" width="4.7109375" style="66" customWidth="1"/>
    <col min="13823" max="13823" width="35.42578125" style="66" customWidth="1"/>
    <col min="13824" max="13826" width="0" style="66" hidden="1" customWidth="1"/>
    <col min="13827" max="13827" width="24" style="66" customWidth="1"/>
    <col min="13828" max="13828" width="18.28515625" style="66" customWidth="1"/>
    <col min="13829" max="13829" width="22.42578125" style="66" customWidth="1"/>
    <col min="13830" max="13830" width="14.140625" style="66" customWidth="1"/>
    <col min="13831" max="13831" width="24.7109375" style="66" customWidth="1"/>
    <col min="13832" max="13832" width="13.42578125" style="66" customWidth="1"/>
    <col min="13833" max="13833" width="19" style="66" customWidth="1"/>
    <col min="13834" max="13834" width="13.28515625" style="66" customWidth="1"/>
    <col min="13835" max="14077" width="9.140625" style="66"/>
    <col min="14078" max="14078" width="4.7109375" style="66" customWidth="1"/>
    <col min="14079" max="14079" width="35.42578125" style="66" customWidth="1"/>
    <col min="14080" max="14082" width="0" style="66" hidden="1" customWidth="1"/>
    <col min="14083" max="14083" width="24" style="66" customWidth="1"/>
    <col min="14084" max="14084" width="18.28515625" style="66" customWidth="1"/>
    <col min="14085" max="14085" width="22.42578125" style="66" customWidth="1"/>
    <col min="14086" max="14086" width="14.140625" style="66" customWidth="1"/>
    <col min="14087" max="14087" width="24.7109375" style="66" customWidth="1"/>
    <col min="14088" max="14088" width="13.42578125" style="66" customWidth="1"/>
    <col min="14089" max="14089" width="19" style="66" customWidth="1"/>
    <col min="14090" max="14090" width="13.28515625" style="66" customWidth="1"/>
    <col min="14091" max="14333" width="9.140625" style="66"/>
    <col min="14334" max="14334" width="4.7109375" style="66" customWidth="1"/>
    <col min="14335" max="14335" width="35.42578125" style="66" customWidth="1"/>
    <col min="14336" max="14338" width="0" style="66" hidden="1" customWidth="1"/>
    <col min="14339" max="14339" width="24" style="66" customWidth="1"/>
    <col min="14340" max="14340" width="18.28515625" style="66" customWidth="1"/>
    <col min="14341" max="14341" width="22.42578125" style="66" customWidth="1"/>
    <col min="14342" max="14342" width="14.140625" style="66" customWidth="1"/>
    <col min="14343" max="14343" width="24.7109375" style="66" customWidth="1"/>
    <col min="14344" max="14344" width="13.42578125" style="66" customWidth="1"/>
    <col min="14345" max="14345" width="19" style="66" customWidth="1"/>
    <col min="14346" max="14346" width="13.28515625" style="66" customWidth="1"/>
    <col min="14347" max="14589" width="9.140625" style="66"/>
    <col min="14590" max="14590" width="4.7109375" style="66" customWidth="1"/>
    <col min="14591" max="14591" width="35.42578125" style="66" customWidth="1"/>
    <col min="14592" max="14594" width="0" style="66" hidden="1" customWidth="1"/>
    <col min="14595" max="14595" width="24" style="66" customWidth="1"/>
    <col min="14596" max="14596" width="18.28515625" style="66" customWidth="1"/>
    <col min="14597" max="14597" width="22.42578125" style="66" customWidth="1"/>
    <col min="14598" max="14598" width="14.140625" style="66" customWidth="1"/>
    <col min="14599" max="14599" width="24.7109375" style="66" customWidth="1"/>
    <col min="14600" max="14600" width="13.42578125" style="66" customWidth="1"/>
    <col min="14601" max="14601" width="19" style="66" customWidth="1"/>
    <col min="14602" max="14602" width="13.28515625" style="66" customWidth="1"/>
    <col min="14603" max="14845" width="9.140625" style="66"/>
    <col min="14846" max="14846" width="4.7109375" style="66" customWidth="1"/>
    <col min="14847" max="14847" width="35.42578125" style="66" customWidth="1"/>
    <col min="14848" max="14850" width="0" style="66" hidden="1" customWidth="1"/>
    <col min="14851" max="14851" width="24" style="66" customWidth="1"/>
    <col min="14852" max="14852" width="18.28515625" style="66" customWidth="1"/>
    <col min="14853" max="14853" width="22.42578125" style="66" customWidth="1"/>
    <col min="14854" max="14854" width="14.140625" style="66" customWidth="1"/>
    <col min="14855" max="14855" width="24.7109375" style="66" customWidth="1"/>
    <col min="14856" max="14856" width="13.42578125" style="66" customWidth="1"/>
    <col min="14857" max="14857" width="19" style="66" customWidth="1"/>
    <col min="14858" max="14858" width="13.28515625" style="66" customWidth="1"/>
    <col min="14859" max="15101" width="9.140625" style="66"/>
    <col min="15102" max="15102" width="4.7109375" style="66" customWidth="1"/>
    <col min="15103" max="15103" width="35.42578125" style="66" customWidth="1"/>
    <col min="15104" max="15106" width="0" style="66" hidden="1" customWidth="1"/>
    <col min="15107" max="15107" width="24" style="66" customWidth="1"/>
    <col min="15108" max="15108" width="18.28515625" style="66" customWidth="1"/>
    <col min="15109" max="15109" width="22.42578125" style="66" customWidth="1"/>
    <col min="15110" max="15110" width="14.140625" style="66" customWidth="1"/>
    <col min="15111" max="15111" width="24.7109375" style="66" customWidth="1"/>
    <col min="15112" max="15112" width="13.42578125" style="66" customWidth="1"/>
    <col min="15113" max="15113" width="19" style="66" customWidth="1"/>
    <col min="15114" max="15114" width="13.28515625" style="66" customWidth="1"/>
    <col min="15115" max="15357" width="9.140625" style="66"/>
    <col min="15358" max="15358" width="4.7109375" style="66" customWidth="1"/>
    <col min="15359" max="15359" width="35.42578125" style="66" customWidth="1"/>
    <col min="15360" max="15362" width="0" style="66" hidden="1" customWidth="1"/>
    <col min="15363" max="15363" width="24" style="66" customWidth="1"/>
    <col min="15364" max="15364" width="18.28515625" style="66" customWidth="1"/>
    <col min="15365" max="15365" width="22.42578125" style="66" customWidth="1"/>
    <col min="15366" max="15366" width="14.140625" style="66" customWidth="1"/>
    <col min="15367" max="15367" width="24.7109375" style="66" customWidth="1"/>
    <col min="15368" max="15368" width="13.42578125" style="66" customWidth="1"/>
    <col min="15369" max="15369" width="19" style="66" customWidth="1"/>
    <col min="15370" max="15370" width="13.28515625" style="66" customWidth="1"/>
    <col min="15371" max="15613" width="9.140625" style="66"/>
    <col min="15614" max="15614" width="4.7109375" style="66" customWidth="1"/>
    <col min="15615" max="15615" width="35.42578125" style="66" customWidth="1"/>
    <col min="15616" max="15618" width="0" style="66" hidden="1" customWidth="1"/>
    <col min="15619" max="15619" width="24" style="66" customWidth="1"/>
    <col min="15620" max="15620" width="18.28515625" style="66" customWidth="1"/>
    <col min="15621" max="15621" width="22.42578125" style="66" customWidth="1"/>
    <col min="15622" max="15622" width="14.140625" style="66" customWidth="1"/>
    <col min="15623" max="15623" width="24.7109375" style="66" customWidth="1"/>
    <col min="15624" max="15624" width="13.42578125" style="66" customWidth="1"/>
    <col min="15625" max="15625" width="19" style="66" customWidth="1"/>
    <col min="15626" max="15626" width="13.28515625" style="66" customWidth="1"/>
    <col min="15627" max="15869" width="9.140625" style="66"/>
    <col min="15870" max="15870" width="4.7109375" style="66" customWidth="1"/>
    <col min="15871" max="15871" width="35.42578125" style="66" customWidth="1"/>
    <col min="15872" max="15874" width="0" style="66" hidden="1" customWidth="1"/>
    <col min="15875" max="15875" width="24" style="66" customWidth="1"/>
    <col min="15876" max="15876" width="18.28515625" style="66" customWidth="1"/>
    <col min="15877" max="15877" width="22.42578125" style="66" customWidth="1"/>
    <col min="15878" max="15878" width="14.140625" style="66" customWidth="1"/>
    <col min="15879" max="15879" width="24.7109375" style="66" customWidth="1"/>
    <col min="15880" max="15880" width="13.42578125" style="66" customWidth="1"/>
    <col min="15881" max="15881" width="19" style="66" customWidth="1"/>
    <col min="15882" max="15882" width="13.28515625" style="66" customWidth="1"/>
    <col min="15883" max="16125" width="9.140625" style="66"/>
    <col min="16126" max="16126" width="4.7109375" style="66" customWidth="1"/>
    <col min="16127" max="16127" width="35.42578125" style="66" customWidth="1"/>
    <col min="16128" max="16130" width="0" style="66" hidden="1" customWidth="1"/>
    <col min="16131" max="16131" width="24" style="66" customWidth="1"/>
    <col min="16132" max="16132" width="18.28515625" style="66" customWidth="1"/>
    <col min="16133" max="16133" width="22.42578125" style="66" customWidth="1"/>
    <col min="16134" max="16134" width="14.140625" style="66" customWidth="1"/>
    <col min="16135" max="16135" width="24.7109375" style="66" customWidth="1"/>
    <col min="16136" max="16136" width="13.42578125" style="66" customWidth="1"/>
    <col min="16137" max="16137" width="19" style="66" customWidth="1"/>
    <col min="16138" max="16138" width="13.28515625" style="66" customWidth="1"/>
    <col min="16139" max="16384" width="9.140625" style="66"/>
  </cols>
  <sheetData>
    <row r="1" spans="1:29" ht="15" x14ac:dyDescent="0.25">
      <c r="A1" s="64"/>
      <c r="B1" s="64"/>
      <c r="C1" s="68"/>
      <c r="D1" s="68"/>
      <c r="E1" s="68"/>
    </row>
    <row r="2" spans="1:29" x14ac:dyDescent="0.2">
      <c r="A2" s="305" t="s">
        <v>35</v>
      </c>
      <c r="B2" s="305"/>
      <c r="C2" s="305"/>
      <c r="D2" s="305"/>
      <c r="E2" s="305"/>
    </row>
    <row r="3" spans="1:29" ht="36.75" customHeight="1" thickBot="1" x14ac:dyDescent="0.25">
      <c r="A3" s="306" t="str">
        <f>A28</f>
        <v>Итого</v>
      </c>
      <c r="B3" s="306"/>
      <c r="C3" s="306"/>
      <c r="D3" s="306"/>
      <c r="E3" s="306"/>
    </row>
    <row r="4" spans="1:29" ht="60" customHeight="1" thickBot="1" x14ac:dyDescent="0.25">
      <c r="A4" s="307" t="s">
        <v>34</v>
      </c>
      <c r="B4" s="308"/>
      <c r="C4" s="309" t="s">
        <v>52</v>
      </c>
      <c r="D4" s="310"/>
      <c r="E4" s="311"/>
      <c r="F4" s="69"/>
      <c r="G4" s="69"/>
      <c r="H4" s="69"/>
      <c r="I4" s="70"/>
      <c r="J4" s="70"/>
      <c r="K4" s="70"/>
      <c r="L4" s="70"/>
      <c r="M4" s="69"/>
      <c r="N4" s="69"/>
      <c r="O4" s="71"/>
    </row>
    <row r="5" spans="1:29" s="74" customFormat="1" ht="15.75" thickBot="1" x14ac:dyDescent="0.3">
      <c r="A5" s="313" t="s">
        <v>19</v>
      </c>
      <c r="B5" s="314"/>
      <c r="C5" s="315"/>
      <c r="D5" s="315"/>
      <c r="E5" s="315"/>
      <c r="F5" s="72"/>
      <c r="G5" s="72"/>
      <c r="H5" s="72"/>
      <c r="I5" s="72"/>
      <c r="J5" s="72"/>
      <c r="K5" s="72"/>
      <c r="L5" s="72"/>
      <c r="M5" s="73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</row>
    <row r="6" spans="1:29" ht="15.75" thickBot="1" x14ac:dyDescent="0.25">
      <c r="A6" s="75"/>
      <c r="B6" s="76"/>
      <c r="C6" s="77"/>
      <c r="D6" s="77"/>
      <c r="E6" s="77"/>
    </row>
    <row r="7" spans="1:29" ht="15" customHeight="1" x14ac:dyDescent="0.25">
      <c r="A7" s="78" t="s">
        <v>25</v>
      </c>
      <c r="B7" s="316" t="s">
        <v>31</v>
      </c>
      <c r="C7" s="318" t="s">
        <v>53</v>
      </c>
      <c r="D7" s="293" t="s">
        <v>38</v>
      </c>
      <c r="E7" s="316" t="s">
        <v>39</v>
      </c>
      <c r="G7" s="79"/>
    </row>
    <row r="8" spans="1:29" ht="15" customHeight="1" thickBot="1" x14ac:dyDescent="0.25">
      <c r="A8" s="80" t="s">
        <v>40</v>
      </c>
      <c r="B8" s="317"/>
      <c r="C8" s="319"/>
      <c r="D8" s="320"/>
      <c r="E8" s="319"/>
    </row>
    <row r="9" spans="1:29" s="86" customFormat="1" ht="15.75" thickBot="1" x14ac:dyDescent="0.3">
      <c r="A9" s="81" t="s">
        <v>41</v>
      </c>
      <c r="B9" s="82" t="s">
        <v>54</v>
      </c>
      <c r="C9" s="83" t="s">
        <v>55</v>
      </c>
      <c r="D9" s="84"/>
      <c r="E9" s="85">
        <v>34233</v>
      </c>
    </row>
    <row r="10" spans="1:29" s="86" customFormat="1" ht="15.75" thickBot="1" x14ac:dyDescent="0.3">
      <c r="A10" s="81" t="s">
        <v>42</v>
      </c>
      <c r="B10" s="82" t="s">
        <v>54</v>
      </c>
      <c r="C10" s="83" t="s">
        <v>68</v>
      </c>
      <c r="D10" s="84"/>
      <c r="E10" s="85">
        <v>36438</v>
      </c>
    </row>
    <row r="11" spans="1:29" s="86" customFormat="1" ht="15.75" thickBot="1" x14ac:dyDescent="0.3">
      <c r="A11" s="81" t="s">
        <v>47</v>
      </c>
      <c r="B11" s="82" t="s">
        <v>54</v>
      </c>
      <c r="C11" s="83" t="s">
        <v>69</v>
      </c>
      <c r="D11" s="84"/>
      <c r="E11" s="85">
        <v>35937</v>
      </c>
    </row>
    <row r="12" spans="1:29" s="86" customFormat="1" ht="15.75" thickBot="1" x14ac:dyDescent="0.3">
      <c r="A12" s="81" t="s">
        <v>48</v>
      </c>
      <c r="B12" s="82" t="s">
        <v>54</v>
      </c>
      <c r="C12" s="83" t="s">
        <v>70</v>
      </c>
      <c r="D12" s="84"/>
      <c r="E12" s="85">
        <v>5968</v>
      </c>
    </row>
    <row r="13" spans="1:29" s="86" customFormat="1" ht="15.75" thickBot="1" x14ac:dyDescent="0.3">
      <c r="A13" s="81" t="s">
        <v>49</v>
      </c>
      <c r="B13" s="82" t="s">
        <v>54</v>
      </c>
      <c r="C13" s="83" t="s">
        <v>71</v>
      </c>
      <c r="D13" s="84"/>
      <c r="E13" s="85">
        <v>32529</v>
      </c>
    </row>
    <row r="14" spans="1:29" s="86" customFormat="1" ht="15.75" thickBot="1" x14ac:dyDescent="0.3">
      <c r="A14" s="81" t="s">
        <v>46</v>
      </c>
      <c r="B14" s="82" t="s">
        <v>54</v>
      </c>
      <c r="C14" s="83" t="s">
        <v>72</v>
      </c>
      <c r="D14" s="84"/>
      <c r="E14" s="85">
        <v>32529</v>
      </c>
    </row>
    <row r="15" spans="1:29" s="86" customFormat="1" ht="15.75" thickBot="1" x14ac:dyDescent="0.3">
      <c r="A15" s="81" t="s">
        <v>51</v>
      </c>
      <c r="B15" s="82" t="s">
        <v>54</v>
      </c>
      <c r="C15" s="83" t="s">
        <v>73</v>
      </c>
      <c r="D15" s="84"/>
      <c r="E15" s="85">
        <v>5968</v>
      </c>
    </row>
    <row r="16" spans="1:29" s="86" customFormat="1" ht="15.75" thickBot="1" x14ac:dyDescent="0.3">
      <c r="A16" s="81" t="s">
        <v>56</v>
      </c>
      <c r="B16" s="82" t="s">
        <v>54</v>
      </c>
      <c r="C16" s="83" t="s">
        <v>74</v>
      </c>
      <c r="D16" s="84"/>
      <c r="E16" s="85">
        <v>51263</v>
      </c>
    </row>
    <row r="17" spans="1:6" s="86" customFormat="1" ht="15.75" thickBot="1" x14ac:dyDescent="0.3">
      <c r="A17" s="81" t="s">
        <v>57</v>
      </c>
      <c r="B17" s="82" t="s">
        <v>54</v>
      </c>
      <c r="C17" s="83" t="s">
        <v>75</v>
      </c>
      <c r="D17" s="84"/>
      <c r="E17" s="85">
        <v>29121</v>
      </c>
    </row>
    <row r="18" spans="1:6" s="86" customFormat="1" ht="15.75" thickBot="1" x14ac:dyDescent="0.3">
      <c r="A18" s="81" t="s">
        <v>58</v>
      </c>
      <c r="B18" s="82" t="s">
        <v>76</v>
      </c>
      <c r="C18" s="83" t="s">
        <v>77</v>
      </c>
      <c r="D18" s="84"/>
      <c r="E18" s="85">
        <v>17372.88</v>
      </c>
    </row>
    <row r="19" spans="1:6" s="86" customFormat="1" ht="30.75" thickBot="1" x14ac:dyDescent="0.3">
      <c r="A19" s="81" t="s">
        <v>59</v>
      </c>
      <c r="B19" s="82" t="s">
        <v>78</v>
      </c>
      <c r="C19" s="83" t="s">
        <v>79</v>
      </c>
      <c r="D19" s="84"/>
      <c r="E19" s="85">
        <v>4711.8599999999997</v>
      </c>
    </row>
    <row r="20" spans="1:6" s="86" customFormat="1" ht="30.75" thickBot="1" x14ac:dyDescent="0.3">
      <c r="A20" s="81" t="s">
        <v>60</v>
      </c>
      <c r="B20" s="82" t="s">
        <v>80</v>
      </c>
      <c r="C20" s="83" t="s">
        <v>81</v>
      </c>
      <c r="D20" s="84"/>
      <c r="E20" s="85">
        <v>3490</v>
      </c>
    </row>
    <row r="21" spans="1:6" s="86" customFormat="1" ht="30.75" thickBot="1" x14ac:dyDescent="0.3">
      <c r="A21" s="81" t="s">
        <v>61</v>
      </c>
      <c r="B21" s="82" t="s">
        <v>82</v>
      </c>
      <c r="C21" s="83" t="s">
        <v>83</v>
      </c>
      <c r="D21" s="84"/>
      <c r="E21" s="85">
        <v>20278.189999999999</v>
      </c>
    </row>
    <row r="22" spans="1:6" s="86" customFormat="1" ht="30.75" thickBot="1" x14ac:dyDescent="0.3">
      <c r="A22" s="81" t="s">
        <v>62</v>
      </c>
      <c r="B22" s="82" t="s">
        <v>84</v>
      </c>
      <c r="C22" s="83" t="s">
        <v>85</v>
      </c>
      <c r="D22" s="84"/>
      <c r="E22" s="85">
        <v>90033</v>
      </c>
    </row>
    <row r="23" spans="1:6" s="86" customFormat="1" ht="15.75" thickBot="1" x14ac:dyDescent="0.3">
      <c r="A23" s="81" t="s">
        <v>63</v>
      </c>
      <c r="B23" s="82" t="s">
        <v>86</v>
      </c>
      <c r="C23" s="83" t="s">
        <v>87</v>
      </c>
      <c r="D23" s="84"/>
      <c r="E23" s="85">
        <v>13853.8</v>
      </c>
    </row>
    <row r="24" spans="1:6" s="86" customFormat="1" ht="30.75" thickBot="1" x14ac:dyDescent="0.3">
      <c r="A24" s="81" t="s">
        <v>64</v>
      </c>
      <c r="B24" s="82" t="s">
        <v>88</v>
      </c>
      <c r="C24" s="83" t="s">
        <v>89</v>
      </c>
      <c r="D24" s="84"/>
      <c r="E24" s="85">
        <v>4888.2700000000004</v>
      </c>
    </row>
    <row r="25" spans="1:6" s="86" customFormat="1" ht="30.75" thickBot="1" x14ac:dyDescent="0.3">
      <c r="A25" s="81" t="s">
        <v>65</v>
      </c>
      <c r="B25" s="82" t="s">
        <v>90</v>
      </c>
      <c r="C25" s="83" t="s">
        <v>91</v>
      </c>
      <c r="D25" s="84"/>
      <c r="E25" s="85">
        <v>18528</v>
      </c>
    </row>
    <row r="26" spans="1:6" s="86" customFormat="1" ht="30.75" thickBot="1" x14ac:dyDescent="0.3">
      <c r="A26" s="81" t="s">
        <v>66</v>
      </c>
      <c r="B26" s="82" t="s">
        <v>92</v>
      </c>
      <c r="C26" s="83" t="s">
        <v>93</v>
      </c>
      <c r="D26" s="84"/>
      <c r="E26" s="85">
        <v>6125.33</v>
      </c>
    </row>
    <row r="27" spans="1:6" s="86" customFormat="1" ht="15.75" hidden="1" thickBot="1" x14ac:dyDescent="0.3">
      <c r="A27" s="81" t="s">
        <v>67</v>
      </c>
      <c r="B27" s="82"/>
      <c r="C27" s="83"/>
      <c r="D27" s="84"/>
      <c r="E27" s="85"/>
    </row>
    <row r="28" spans="1:6" ht="15.75" customHeight="1" thickBot="1" x14ac:dyDescent="0.25">
      <c r="A28" s="321" t="s">
        <v>24</v>
      </c>
      <c r="B28" s="322"/>
      <c r="C28" s="323"/>
      <c r="D28" s="87"/>
      <c r="E28" s="87">
        <f>SUM(E9:E27)</f>
        <v>443267.33</v>
      </c>
      <c r="F28" s="88"/>
    </row>
    <row r="29" spans="1:6" s="70" customFormat="1" ht="15" x14ac:dyDescent="0.2">
      <c r="A29" s="63"/>
      <c r="B29" s="89"/>
      <c r="C29" s="63"/>
      <c r="D29" s="63"/>
      <c r="E29" s="90"/>
      <c r="F29" s="88"/>
    </row>
    <row r="30" spans="1:6" s="70" customFormat="1" ht="15" x14ac:dyDescent="0.2">
      <c r="A30" s="63"/>
      <c r="B30" s="89"/>
      <c r="C30" s="63"/>
      <c r="D30" s="63"/>
      <c r="E30" s="90"/>
      <c r="F30" s="88"/>
    </row>
    <row r="31" spans="1:6" s="70" customFormat="1" ht="15" x14ac:dyDescent="0.2">
      <c r="A31" s="63"/>
      <c r="B31" s="91"/>
      <c r="C31" s="63"/>
      <c r="D31" s="63"/>
      <c r="E31" s="88"/>
      <c r="F31" s="88"/>
    </row>
    <row r="32" spans="1:6" s="97" customFormat="1" ht="29.25" x14ac:dyDescent="0.25">
      <c r="A32" s="92"/>
      <c r="B32" s="93" t="s">
        <v>32</v>
      </c>
      <c r="C32" s="94"/>
      <c r="D32" s="95"/>
      <c r="E32" s="96" t="s">
        <v>33</v>
      </c>
    </row>
    <row r="33" spans="1:13" s="97" customFormat="1" ht="15" x14ac:dyDescent="0.25">
      <c r="A33" s="92"/>
      <c r="B33" s="92"/>
      <c r="C33" s="95"/>
      <c r="D33" s="95"/>
      <c r="E33" s="8"/>
    </row>
    <row r="34" spans="1:13" s="97" customFormat="1" ht="15" x14ac:dyDescent="0.25">
      <c r="A34" s="92"/>
      <c r="B34" s="98"/>
      <c r="C34" s="95"/>
      <c r="D34" s="95"/>
      <c r="E34" s="99"/>
    </row>
    <row r="35" spans="1:13" ht="15" x14ac:dyDescent="0.25">
      <c r="A35" s="324"/>
      <c r="B35" s="325"/>
      <c r="C35" s="100"/>
      <c r="D35" s="100"/>
      <c r="E35" s="100"/>
      <c r="F35" s="101"/>
      <c r="H35" s="64"/>
      <c r="I35" s="64"/>
      <c r="J35" s="64"/>
      <c r="K35" s="64"/>
      <c r="L35" s="64"/>
      <c r="M35" s="64"/>
    </row>
    <row r="36" spans="1:13" ht="15" x14ac:dyDescent="0.25">
      <c r="B36" s="64"/>
      <c r="C36" s="102"/>
      <c r="D36" s="102"/>
      <c r="E36" s="102"/>
      <c r="F36" s="101"/>
      <c r="G36" s="62"/>
      <c r="H36" s="62"/>
      <c r="I36" s="64"/>
      <c r="J36" s="64"/>
      <c r="K36" s="64"/>
      <c r="L36" s="64"/>
      <c r="M36" s="64"/>
    </row>
    <row r="37" spans="1:13" ht="15" x14ac:dyDescent="0.25">
      <c r="B37" s="64"/>
      <c r="C37" s="102"/>
      <c r="D37" s="102"/>
      <c r="E37" s="102"/>
      <c r="F37" s="101"/>
      <c r="G37" s="62"/>
      <c r="H37" s="62"/>
      <c r="I37" s="64"/>
      <c r="J37" s="64"/>
      <c r="K37" s="64"/>
      <c r="L37" s="64"/>
      <c r="M37" s="64"/>
    </row>
    <row r="38" spans="1:13" ht="15" x14ac:dyDescent="0.25">
      <c r="B38" s="64"/>
      <c r="C38" s="102"/>
      <c r="D38" s="102"/>
      <c r="E38" s="102"/>
      <c r="F38" s="101"/>
      <c r="G38" s="62"/>
      <c r="H38" s="62"/>
      <c r="I38" s="64"/>
      <c r="J38" s="64"/>
      <c r="K38" s="64"/>
      <c r="L38" s="64"/>
      <c r="M38" s="64"/>
    </row>
    <row r="39" spans="1:13" ht="15" x14ac:dyDescent="0.25">
      <c r="A39" s="70"/>
      <c r="B39" s="103"/>
      <c r="C39" s="104"/>
      <c r="D39" s="104"/>
      <c r="E39" s="104"/>
      <c r="F39" s="64"/>
      <c r="G39" s="64"/>
      <c r="H39" s="64"/>
      <c r="I39" s="64"/>
      <c r="J39" s="64"/>
      <c r="K39" s="64"/>
      <c r="L39" s="64"/>
      <c r="M39" s="64"/>
    </row>
    <row r="40" spans="1:13" ht="15" x14ac:dyDescent="0.25">
      <c r="A40" s="70"/>
      <c r="B40" s="103"/>
      <c r="C40" s="104"/>
      <c r="D40" s="104"/>
      <c r="E40" s="104"/>
      <c r="F40" s="64"/>
      <c r="G40" s="64"/>
      <c r="H40" s="64"/>
      <c r="I40" s="64"/>
      <c r="J40" s="64"/>
      <c r="K40" s="64"/>
      <c r="L40" s="64"/>
      <c r="M40" s="64"/>
    </row>
    <row r="41" spans="1:13" ht="15" x14ac:dyDescent="0.25">
      <c r="A41" s="326"/>
      <c r="B41" s="327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</row>
    <row r="42" spans="1:13" ht="15" x14ac:dyDescent="0.25">
      <c r="A42" s="326"/>
      <c r="B42" s="327"/>
      <c r="C42" s="62"/>
      <c r="D42" s="62"/>
      <c r="E42" s="62"/>
      <c r="F42" s="64"/>
      <c r="G42" s="64"/>
      <c r="H42" s="105"/>
      <c r="I42" s="64"/>
      <c r="J42" s="64"/>
      <c r="K42" s="64"/>
      <c r="L42" s="64"/>
      <c r="M42" s="64"/>
    </row>
    <row r="43" spans="1:13" ht="15" x14ac:dyDescent="0.25">
      <c r="A43" s="65"/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</row>
    <row r="44" spans="1:13" x14ac:dyDescent="0.2">
      <c r="C44" s="328"/>
      <c r="D44" s="328"/>
      <c r="E44" s="328"/>
      <c r="G44" s="67"/>
    </row>
    <row r="45" spans="1:13" ht="15" x14ac:dyDescent="0.25">
      <c r="A45" s="64"/>
      <c r="B45" s="64"/>
      <c r="C45" s="64"/>
      <c r="D45" s="64"/>
      <c r="E45" s="64"/>
      <c r="G45" s="67"/>
    </row>
    <row r="46" spans="1:13" ht="15" x14ac:dyDescent="0.25">
      <c r="A46" s="64"/>
      <c r="B46" s="64"/>
      <c r="C46" s="64"/>
      <c r="D46" s="64"/>
      <c r="E46" s="64"/>
      <c r="G46" s="67"/>
    </row>
    <row r="47" spans="1:13" ht="15" x14ac:dyDescent="0.25">
      <c r="A47" s="64"/>
      <c r="B47" s="64"/>
      <c r="C47" s="64"/>
      <c r="D47" s="64"/>
      <c r="E47" s="64"/>
      <c r="F47" s="100"/>
      <c r="G47" s="67"/>
    </row>
    <row r="48" spans="1:13" ht="15" x14ac:dyDescent="0.25">
      <c r="A48" s="64"/>
      <c r="B48" s="64"/>
      <c r="C48" s="64"/>
      <c r="D48" s="64"/>
      <c r="E48" s="64"/>
    </row>
    <row r="49" spans="1:7" ht="15" x14ac:dyDescent="0.25">
      <c r="A49" s="64"/>
      <c r="B49" s="64"/>
      <c r="C49" s="64"/>
      <c r="D49" s="64"/>
      <c r="E49" s="64"/>
      <c r="G49" s="67"/>
    </row>
    <row r="50" spans="1:7" ht="15" x14ac:dyDescent="0.25">
      <c r="A50" s="64"/>
      <c r="B50" s="64"/>
      <c r="C50" s="62"/>
      <c r="D50" s="62"/>
      <c r="E50" s="62"/>
    </row>
    <row r="51" spans="1:7" ht="15" x14ac:dyDescent="0.25">
      <c r="A51" s="64"/>
      <c r="B51" s="64"/>
      <c r="C51" s="62"/>
      <c r="D51" s="62"/>
      <c r="E51" s="62"/>
    </row>
    <row r="52" spans="1:7" ht="15" x14ac:dyDescent="0.25">
      <c r="A52" s="64"/>
      <c r="B52" s="64"/>
      <c r="C52" s="106"/>
      <c r="D52" s="106"/>
      <c r="E52" s="106"/>
    </row>
    <row r="53" spans="1:7" ht="15" x14ac:dyDescent="0.25">
      <c r="A53" s="64"/>
      <c r="B53" s="64"/>
      <c r="C53" s="107"/>
      <c r="D53" s="107"/>
      <c r="E53" s="107"/>
    </row>
    <row r="54" spans="1:7" ht="15" x14ac:dyDescent="0.25">
      <c r="A54" s="64"/>
      <c r="B54" s="64"/>
      <c r="C54" s="312"/>
      <c r="D54" s="107"/>
      <c r="E54" s="107"/>
    </row>
    <row r="55" spans="1:7" ht="15" x14ac:dyDescent="0.25">
      <c r="A55" s="64"/>
      <c r="B55" s="64"/>
      <c r="C55" s="312"/>
      <c r="D55" s="107"/>
      <c r="E55" s="107"/>
    </row>
    <row r="56" spans="1:7" ht="15" x14ac:dyDescent="0.25">
      <c r="A56" s="64"/>
      <c r="B56" s="64"/>
      <c r="C56" s="107"/>
      <c r="D56" s="107"/>
      <c r="E56" s="107"/>
    </row>
    <row r="57" spans="1:7" ht="15" x14ac:dyDescent="0.25">
      <c r="A57" s="64"/>
      <c r="B57" s="64"/>
      <c r="C57" s="107"/>
      <c r="D57" s="107"/>
      <c r="E57" s="107"/>
    </row>
    <row r="58" spans="1:7" ht="15" x14ac:dyDescent="0.25">
      <c r="A58" s="64"/>
      <c r="B58" s="64"/>
      <c r="C58" s="107"/>
      <c r="D58" s="107"/>
      <c r="E58" s="107"/>
    </row>
    <row r="59" spans="1:7" ht="15" x14ac:dyDescent="0.25">
      <c r="A59" s="64"/>
      <c r="B59" s="64"/>
      <c r="C59" s="107"/>
      <c r="D59" s="107"/>
      <c r="E59" s="107"/>
    </row>
    <row r="60" spans="1:7" ht="15" x14ac:dyDescent="0.25">
      <c r="A60" s="64"/>
      <c r="B60" s="64"/>
      <c r="C60" s="107"/>
      <c r="D60" s="107"/>
      <c r="E60" s="107"/>
    </row>
    <row r="61" spans="1:7" ht="15" x14ac:dyDescent="0.25">
      <c r="A61" s="64"/>
      <c r="B61" s="64"/>
      <c r="C61" s="107"/>
      <c r="D61" s="107"/>
      <c r="E61" s="107"/>
    </row>
    <row r="62" spans="1:7" ht="15" x14ac:dyDescent="0.25">
      <c r="A62" s="64"/>
      <c r="B62" s="64"/>
      <c r="C62" s="107"/>
      <c r="D62" s="107"/>
      <c r="E62" s="107"/>
    </row>
    <row r="63" spans="1:7" ht="15" x14ac:dyDescent="0.25">
      <c r="A63" s="64"/>
      <c r="B63" s="64"/>
      <c r="C63" s="107"/>
      <c r="D63" s="107"/>
      <c r="E63" s="107"/>
    </row>
    <row r="64" spans="1:7" ht="15" x14ac:dyDescent="0.25">
      <c r="A64" s="64"/>
      <c r="B64" s="64"/>
      <c r="C64" s="107"/>
      <c r="D64" s="107"/>
      <c r="E64" s="107"/>
    </row>
    <row r="65" spans="1:5" ht="15" x14ac:dyDescent="0.25">
      <c r="A65" s="64"/>
      <c r="B65" s="64"/>
      <c r="C65" s="107"/>
      <c r="D65" s="107"/>
      <c r="E65" s="107"/>
    </row>
    <row r="66" spans="1:5" ht="15" x14ac:dyDescent="0.25">
      <c r="A66" s="64"/>
      <c r="B66" s="64"/>
      <c r="C66" s="107"/>
      <c r="D66" s="107"/>
      <c r="E66" s="107"/>
    </row>
    <row r="67" spans="1:5" ht="15" x14ac:dyDescent="0.25">
      <c r="A67" s="64"/>
      <c r="B67" s="64"/>
      <c r="C67" s="107"/>
      <c r="D67" s="107"/>
      <c r="E67" s="107"/>
    </row>
    <row r="68" spans="1:5" ht="15" x14ac:dyDescent="0.25">
      <c r="A68" s="64"/>
      <c r="B68" s="64"/>
      <c r="C68" s="107"/>
      <c r="D68" s="107"/>
      <c r="E68" s="107"/>
    </row>
    <row r="69" spans="1:5" ht="15" x14ac:dyDescent="0.25">
      <c r="A69" s="64"/>
      <c r="B69" s="64"/>
      <c r="C69" s="107"/>
      <c r="D69" s="107"/>
      <c r="E69" s="107"/>
    </row>
    <row r="70" spans="1:5" ht="15" x14ac:dyDescent="0.25">
      <c r="A70" s="64"/>
      <c r="B70" s="64"/>
      <c r="C70" s="107"/>
      <c r="D70" s="107"/>
      <c r="E70" s="107"/>
    </row>
    <row r="71" spans="1:5" ht="15" x14ac:dyDescent="0.25">
      <c r="A71" s="64"/>
      <c r="B71" s="64"/>
      <c r="C71" s="107"/>
      <c r="D71" s="107"/>
      <c r="E71" s="107"/>
    </row>
    <row r="72" spans="1:5" ht="15" x14ac:dyDescent="0.25">
      <c r="A72" s="64"/>
      <c r="B72" s="64"/>
      <c r="C72" s="107"/>
      <c r="D72" s="107"/>
      <c r="E72" s="107"/>
    </row>
    <row r="73" spans="1:5" ht="15" x14ac:dyDescent="0.25">
      <c r="A73" s="64"/>
      <c r="B73" s="64"/>
      <c r="C73" s="107"/>
      <c r="D73" s="107"/>
      <c r="E73" s="107"/>
    </row>
    <row r="74" spans="1:5" ht="15" x14ac:dyDescent="0.25">
      <c r="A74" s="64"/>
      <c r="B74" s="64"/>
      <c r="C74" s="107"/>
      <c r="D74" s="107"/>
      <c r="E74" s="107"/>
    </row>
    <row r="75" spans="1:5" ht="15" x14ac:dyDescent="0.25">
      <c r="A75" s="64"/>
      <c r="B75" s="64"/>
      <c r="C75" s="107"/>
      <c r="D75" s="107"/>
      <c r="E75" s="107"/>
    </row>
    <row r="76" spans="1:5" ht="15" x14ac:dyDescent="0.25">
      <c r="A76" s="64"/>
      <c r="B76" s="64"/>
      <c r="C76" s="107"/>
      <c r="D76" s="107"/>
      <c r="E76" s="107"/>
    </row>
    <row r="77" spans="1:5" ht="15" x14ac:dyDescent="0.25">
      <c r="A77" s="64"/>
      <c r="B77" s="64"/>
      <c r="C77" s="107"/>
      <c r="D77" s="107"/>
      <c r="E77" s="107"/>
    </row>
    <row r="78" spans="1:5" ht="15" x14ac:dyDescent="0.25">
      <c r="A78" s="64"/>
      <c r="B78" s="64"/>
      <c r="C78" s="107"/>
      <c r="D78" s="107"/>
      <c r="E78" s="107"/>
    </row>
    <row r="79" spans="1:5" ht="15" x14ac:dyDescent="0.25">
      <c r="A79" s="64"/>
      <c r="B79" s="64"/>
      <c r="C79" s="62"/>
      <c r="D79" s="62"/>
      <c r="E79" s="62"/>
    </row>
    <row r="80" spans="1:5" ht="15" x14ac:dyDescent="0.25">
      <c r="A80" s="64"/>
      <c r="B80" s="64"/>
      <c r="C80" s="64"/>
      <c r="D80" s="64"/>
      <c r="E80" s="64"/>
    </row>
    <row r="81" spans="1:5" ht="15" x14ac:dyDescent="0.25">
      <c r="A81" s="64"/>
      <c r="B81" s="64"/>
      <c r="C81" s="64"/>
      <c r="D81" s="64"/>
      <c r="E81" s="64"/>
    </row>
    <row r="82" spans="1:5" ht="15" x14ac:dyDescent="0.25">
      <c r="A82" s="64"/>
      <c r="B82" s="64"/>
      <c r="C82" s="64"/>
      <c r="D82" s="64"/>
      <c r="E82" s="64"/>
    </row>
    <row r="83" spans="1:5" ht="15" x14ac:dyDescent="0.25">
      <c r="A83" s="64"/>
      <c r="B83" s="64"/>
      <c r="C83" s="64"/>
      <c r="D83" s="64"/>
      <c r="E83" s="64"/>
    </row>
    <row r="84" spans="1:5" ht="15" x14ac:dyDescent="0.25">
      <c r="A84" s="64"/>
      <c r="B84" s="64"/>
      <c r="C84" s="64"/>
      <c r="D84" s="64"/>
      <c r="E84" s="64"/>
    </row>
    <row r="85" spans="1:5" ht="15" x14ac:dyDescent="0.25">
      <c r="A85" s="64"/>
      <c r="B85" s="64"/>
      <c r="C85" s="64"/>
      <c r="D85" s="64"/>
      <c r="E85" s="64"/>
    </row>
    <row r="86" spans="1:5" ht="15" x14ac:dyDescent="0.25">
      <c r="A86" s="64"/>
      <c r="B86" s="64"/>
      <c r="C86" s="64"/>
      <c r="D86" s="64"/>
      <c r="E86" s="64"/>
    </row>
    <row r="87" spans="1:5" ht="15" x14ac:dyDescent="0.25">
      <c r="A87" s="64"/>
      <c r="B87" s="64"/>
      <c r="C87" s="64"/>
      <c r="D87" s="64"/>
      <c r="E87" s="64"/>
    </row>
    <row r="88" spans="1:5" ht="15" x14ac:dyDescent="0.25">
      <c r="A88" s="64"/>
      <c r="B88" s="64"/>
      <c r="C88" s="64"/>
      <c r="D88" s="64"/>
      <c r="E88" s="64"/>
    </row>
    <row r="89" spans="1:5" ht="15" x14ac:dyDescent="0.25">
      <c r="A89" s="64"/>
      <c r="B89" s="64"/>
      <c r="C89" s="64"/>
      <c r="D89" s="64"/>
      <c r="E89" s="64"/>
    </row>
    <row r="90" spans="1:5" ht="15" x14ac:dyDescent="0.25">
      <c r="A90" s="64"/>
      <c r="B90" s="64"/>
      <c r="C90" s="64"/>
      <c r="D90" s="64"/>
      <c r="E90" s="64"/>
    </row>
    <row r="91" spans="1:5" ht="15" x14ac:dyDescent="0.25">
      <c r="A91" s="64"/>
      <c r="B91" s="64"/>
      <c r="C91" s="64"/>
      <c r="D91" s="64"/>
      <c r="E91" s="64"/>
    </row>
    <row r="92" spans="1:5" ht="15" x14ac:dyDescent="0.25">
      <c r="A92" s="64"/>
      <c r="B92" s="64"/>
      <c r="C92" s="64"/>
      <c r="D92" s="64"/>
      <c r="E92" s="64"/>
    </row>
    <row r="93" spans="1:5" ht="15" x14ac:dyDescent="0.25">
      <c r="A93" s="64"/>
      <c r="B93" s="64"/>
      <c r="C93" s="64"/>
      <c r="D93" s="64"/>
      <c r="E93" s="64"/>
    </row>
    <row r="94" spans="1:5" ht="15" x14ac:dyDescent="0.25">
      <c r="A94" s="64"/>
      <c r="B94" s="64"/>
      <c r="C94" s="64"/>
      <c r="D94" s="64"/>
      <c r="E94" s="64"/>
    </row>
    <row r="95" spans="1:5" ht="15" x14ac:dyDescent="0.25">
      <c r="A95" s="64"/>
      <c r="B95" s="64"/>
      <c r="C95" s="64"/>
      <c r="D95" s="64"/>
      <c r="E95" s="64"/>
    </row>
    <row r="96" spans="1:5" ht="15" x14ac:dyDescent="0.25">
      <c r="A96" s="64"/>
      <c r="B96" s="64"/>
      <c r="C96" s="64"/>
      <c r="D96" s="64"/>
      <c r="E96" s="64"/>
    </row>
    <row r="97" spans="1:5" ht="15" x14ac:dyDescent="0.25">
      <c r="A97" s="64"/>
      <c r="B97" s="64"/>
      <c r="C97" s="64"/>
      <c r="D97" s="64"/>
      <c r="E97" s="64"/>
    </row>
    <row r="98" spans="1:5" ht="15" x14ac:dyDescent="0.25">
      <c r="A98" s="64"/>
      <c r="B98" s="64"/>
      <c r="C98" s="64"/>
      <c r="D98" s="64"/>
      <c r="E98" s="64"/>
    </row>
    <row r="99" spans="1:5" ht="15" x14ac:dyDescent="0.25">
      <c r="A99" s="64"/>
      <c r="B99" s="64"/>
      <c r="C99" s="64"/>
      <c r="D99" s="64"/>
      <c r="E99" s="64"/>
    </row>
    <row r="100" spans="1:5" ht="15" x14ac:dyDescent="0.25">
      <c r="A100" s="64"/>
      <c r="B100" s="64"/>
      <c r="C100" s="64"/>
      <c r="D100" s="64"/>
      <c r="E100" s="64"/>
    </row>
    <row r="101" spans="1:5" ht="15" x14ac:dyDescent="0.25">
      <c r="A101" s="64"/>
      <c r="B101" s="64"/>
      <c r="C101" s="64"/>
      <c r="D101" s="64"/>
      <c r="E101" s="64"/>
    </row>
    <row r="102" spans="1:5" ht="15" x14ac:dyDescent="0.25">
      <c r="A102" s="64"/>
      <c r="B102" s="64"/>
      <c r="C102" s="64"/>
      <c r="D102" s="64"/>
      <c r="E102" s="64"/>
    </row>
    <row r="103" spans="1:5" ht="15" x14ac:dyDescent="0.25">
      <c r="A103" s="64"/>
      <c r="B103" s="64"/>
      <c r="C103" s="64"/>
      <c r="D103" s="64"/>
      <c r="E103" s="64"/>
    </row>
    <row r="104" spans="1:5" ht="15" x14ac:dyDescent="0.25">
      <c r="A104" s="64"/>
      <c r="B104" s="64"/>
      <c r="C104" s="64"/>
      <c r="D104" s="64"/>
      <c r="E104" s="64"/>
    </row>
    <row r="105" spans="1:5" ht="15" x14ac:dyDescent="0.25">
      <c r="A105" s="64"/>
      <c r="B105" s="64"/>
      <c r="C105" s="64"/>
      <c r="D105" s="64"/>
      <c r="E105" s="64"/>
    </row>
    <row r="106" spans="1:5" ht="15" x14ac:dyDescent="0.25">
      <c r="A106" s="64"/>
      <c r="B106" s="64"/>
      <c r="C106" s="64"/>
      <c r="D106" s="64"/>
      <c r="E106" s="64"/>
    </row>
    <row r="107" spans="1:5" ht="15" x14ac:dyDescent="0.25">
      <c r="A107" s="64"/>
      <c r="B107" s="64"/>
      <c r="C107" s="64"/>
      <c r="D107" s="64"/>
      <c r="E107" s="64"/>
    </row>
    <row r="108" spans="1:5" ht="15" x14ac:dyDescent="0.25">
      <c r="A108" s="64"/>
      <c r="B108" s="64"/>
      <c r="C108" s="64"/>
      <c r="D108" s="64"/>
      <c r="E108" s="64"/>
    </row>
    <row r="109" spans="1:5" ht="15" x14ac:dyDescent="0.25">
      <c r="A109" s="64"/>
      <c r="B109" s="64"/>
      <c r="C109" s="64"/>
      <c r="D109" s="64"/>
      <c r="E109" s="64"/>
    </row>
    <row r="110" spans="1:5" ht="15" x14ac:dyDescent="0.25">
      <c r="A110" s="64"/>
      <c r="B110" s="64"/>
      <c r="C110" s="64"/>
      <c r="D110" s="64"/>
      <c r="E110" s="64"/>
    </row>
    <row r="111" spans="1:5" ht="15" x14ac:dyDescent="0.25">
      <c r="A111" s="64"/>
      <c r="B111" s="64"/>
      <c r="C111" s="64"/>
      <c r="D111" s="64"/>
      <c r="E111" s="64"/>
    </row>
    <row r="112" spans="1:5" ht="15" x14ac:dyDescent="0.25">
      <c r="A112" s="64"/>
      <c r="B112" s="64"/>
      <c r="C112" s="64"/>
      <c r="D112" s="64"/>
      <c r="E112" s="64"/>
    </row>
    <row r="113" spans="1:5" ht="15" x14ac:dyDescent="0.25">
      <c r="A113" s="64"/>
      <c r="B113" s="64"/>
      <c r="C113" s="64"/>
      <c r="D113" s="64"/>
      <c r="E113" s="64"/>
    </row>
    <row r="114" spans="1:5" ht="15" x14ac:dyDescent="0.25">
      <c r="A114" s="64"/>
      <c r="B114" s="64"/>
      <c r="C114" s="64"/>
      <c r="D114" s="64"/>
      <c r="E114" s="64"/>
    </row>
    <row r="115" spans="1:5" ht="15" x14ac:dyDescent="0.25">
      <c r="A115" s="64"/>
      <c r="B115" s="64"/>
      <c r="C115" s="64"/>
      <c r="D115" s="64"/>
      <c r="E115" s="64"/>
    </row>
    <row r="116" spans="1:5" ht="15" x14ac:dyDescent="0.25">
      <c r="A116" s="64"/>
      <c r="B116" s="64"/>
      <c r="C116" s="64"/>
      <c r="D116" s="64"/>
      <c r="E116" s="64"/>
    </row>
    <row r="117" spans="1:5" ht="15" x14ac:dyDescent="0.25">
      <c r="A117" s="64"/>
      <c r="B117" s="64"/>
      <c r="C117" s="64"/>
      <c r="D117" s="64"/>
      <c r="E117" s="64"/>
    </row>
    <row r="118" spans="1:5" ht="15" x14ac:dyDescent="0.25">
      <c r="A118" s="64"/>
      <c r="B118" s="64"/>
      <c r="C118" s="64"/>
      <c r="D118" s="64"/>
      <c r="E118" s="64"/>
    </row>
    <row r="119" spans="1:5" ht="15" x14ac:dyDescent="0.25">
      <c r="A119" s="64"/>
      <c r="B119" s="64"/>
      <c r="C119" s="64"/>
      <c r="D119" s="64"/>
      <c r="E119" s="64"/>
    </row>
    <row r="120" spans="1:5" ht="15" x14ac:dyDescent="0.25">
      <c r="A120" s="64"/>
      <c r="B120" s="64"/>
      <c r="C120" s="64"/>
      <c r="D120" s="64"/>
      <c r="E120" s="64"/>
    </row>
    <row r="121" spans="1:5" ht="15" x14ac:dyDescent="0.25">
      <c r="A121" s="64"/>
      <c r="B121" s="64"/>
      <c r="C121" s="64"/>
      <c r="D121" s="64"/>
      <c r="E121" s="64"/>
    </row>
    <row r="122" spans="1:5" ht="15" x14ac:dyDescent="0.25">
      <c r="A122" s="64"/>
      <c r="B122" s="64"/>
      <c r="C122" s="64"/>
      <c r="D122" s="64"/>
      <c r="E122" s="64"/>
    </row>
    <row r="123" spans="1:5" ht="15" x14ac:dyDescent="0.25">
      <c r="A123" s="64"/>
      <c r="B123" s="64"/>
      <c r="C123" s="64"/>
      <c r="D123" s="64"/>
      <c r="E123" s="64"/>
    </row>
    <row r="124" spans="1:5" ht="15" x14ac:dyDescent="0.25">
      <c r="A124" s="64"/>
      <c r="B124" s="64"/>
      <c r="C124" s="64"/>
      <c r="D124" s="64"/>
      <c r="E124" s="64"/>
    </row>
    <row r="125" spans="1:5" ht="15" x14ac:dyDescent="0.25">
      <c r="A125" s="64"/>
      <c r="B125" s="64"/>
      <c r="C125" s="64"/>
      <c r="D125" s="64"/>
      <c r="E125" s="64"/>
    </row>
    <row r="126" spans="1:5" ht="15" x14ac:dyDescent="0.25">
      <c r="A126" s="64"/>
      <c r="B126" s="64"/>
      <c r="C126" s="64"/>
      <c r="D126" s="64"/>
      <c r="E126" s="64"/>
    </row>
    <row r="127" spans="1:5" ht="15" x14ac:dyDescent="0.25">
      <c r="A127" s="64"/>
      <c r="B127" s="64"/>
      <c r="C127" s="64"/>
      <c r="D127" s="64"/>
      <c r="E127" s="64"/>
    </row>
    <row r="128" spans="1:5" ht="15" x14ac:dyDescent="0.25">
      <c r="A128" s="64"/>
      <c r="B128" s="64"/>
      <c r="C128" s="64"/>
      <c r="D128" s="64"/>
      <c r="E128" s="64"/>
    </row>
    <row r="129" spans="1:5" ht="15" x14ac:dyDescent="0.25">
      <c r="A129" s="64"/>
      <c r="B129" s="64"/>
      <c r="C129" s="64"/>
      <c r="D129" s="64"/>
      <c r="E129" s="64"/>
    </row>
    <row r="130" spans="1:5" ht="15" x14ac:dyDescent="0.25">
      <c r="A130" s="64"/>
      <c r="B130" s="64"/>
      <c r="C130" s="64"/>
      <c r="D130" s="64"/>
      <c r="E130" s="64"/>
    </row>
    <row r="131" spans="1:5" ht="15" x14ac:dyDescent="0.25">
      <c r="A131" s="64"/>
      <c r="B131" s="64"/>
      <c r="C131" s="64"/>
      <c r="D131" s="64"/>
      <c r="E131" s="64"/>
    </row>
    <row r="132" spans="1:5" ht="15" x14ac:dyDescent="0.25">
      <c r="A132" s="64"/>
      <c r="B132" s="64"/>
      <c r="C132" s="64"/>
      <c r="D132" s="64"/>
      <c r="E132" s="64"/>
    </row>
    <row r="133" spans="1:5" ht="15" x14ac:dyDescent="0.25">
      <c r="A133" s="64"/>
      <c r="B133" s="64"/>
      <c r="C133" s="64"/>
      <c r="D133" s="64"/>
      <c r="E133" s="64"/>
    </row>
    <row r="134" spans="1:5" ht="15" x14ac:dyDescent="0.25">
      <c r="A134" s="64"/>
      <c r="B134" s="64"/>
      <c r="C134" s="64"/>
      <c r="D134" s="64"/>
      <c r="E134" s="64"/>
    </row>
    <row r="135" spans="1:5" ht="15" x14ac:dyDescent="0.25">
      <c r="A135" s="64"/>
      <c r="B135" s="64"/>
      <c r="C135" s="64"/>
      <c r="D135" s="64"/>
      <c r="E135" s="64"/>
    </row>
    <row r="136" spans="1:5" ht="15" x14ac:dyDescent="0.25">
      <c r="A136" s="64"/>
      <c r="B136" s="64"/>
      <c r="C136" s="64"/>
      <c r="D136" s="64"/>
      <c r="E136" s="64"/>
    </row>
    <row r="137" spans="1:5" ht="15" x14ac:dyDescent="0.25">
      <c r="A137" s="64"/>
      <c r="B137" s="64"/>
      <c r="C137" s="64"/>
      <c r="D137" s="64"/>
      <c r="E137" s="64"/>
    </row>
    <row r="138" spans="1:5" ht="15" x14ac:dyDescent="0.25">
      <c r="A138" s="64"/>
      <c r="B138" s="64"/>
      <c r="C138" s="64"/>
      <c r="D138" s="64"/>
      <c r="E138" s="64"/>
    </row>
    <row r="139" spans="1:5" ht="15" x14ac:dyDescent="0.25">
      <c r="A139" s="64"/>
      <c r="B139" s="64"/>
      <c r="C139" s="64"/>
      <c r="D139" s="64"/>
      <c r="E139" s="64"/>
    </row>
    <row r="140" spans="1:5" ht="15" x14ac:dyDescent="0.25">
      <c r="A140" s="64"/>
      <c r="B140" s="64"/>
      <c r="C140" s="64"/>
      <c r="D140" s="64"/>
      <c r="E140" s="64"/>
    </row>
    <row r="141" spans="1:5" ht="15" x14ac:dyDescent="0.25">
      <c r="A141" s="64"/>
      <c r="B141" s="64"/>
      <c r="C141" s="64"/>
      <c r="D141" s="64"/>
      <c r="E141" s="64"/>
    </row>
    <row r="142" spans="1:5" ht="15" x14ac:dyDescent="0.25">
      <c r="A142" s="64"/>
      <c r="B142" s="64"/>
      <c r="C142" s="64"/>
      <c r="D142" s="64"/>
      <c r="E142" s="64"/>
    </row>
    <row r="143" spans="1:5" ht="15" x14ac:dyDescent="0.25">
      <c r="A143" s="64"/>
      <c r="B143" s="64"/>
      <c r="C143" s="64"/>
      <c r="D143" s="64"/>
      <c r="E143" s="64"/>
    </row>
    <row r="144" spans="1:5" ht="15" x14ac:dyDescent="0.25">
      <c r="A144" s="64"/>
      <c r="B144" s="64"/>
      <c r="C144" s="64"/>
      <c r="D144" s="64"/>
      <c r="E144" s="64"/>
    </row>
    <row r="145" spans="1:5" ht="15" x14ac:dyDescent="0.25">
      <c r="A145" s="64"/>
      <c r="B145" s="64"/>
      <c r="C145" s="64"/>
      <c r="D145" s="64"/>
      <c r="E145" s="64"/>
    </row>
    <row r="146" spans="1:5" ht="15" x14ac:dyDescent="0.25">
      <c r="A146" s="64"/>
      <c r="B146" s="64"/>
      <c r="C146" s="64"/>
      <c r="D146" s="64"/>
      <c r="E146" s="64"/>
    </row>
    <row r="147" spans="1:5" ht="15" x14ac:dyDescent="0.25">
      <c r="A147" s="64"/>
      <c r="B147" s="64"/>
      <c r="C147" s="64"/>
      <c r="D147" s="64"/>
      <c r="E147" s="64"/>
    </row>
    <row r="148" spans="1:5" ht="15" x14ac:dyDescent="0.25">
      <c r="A148" s="64"/>
      <c r="B148" s="64"/>
      <c r="C148" s="64"/>
      <c r="D148" s="64"/>
      <c r="E148" s="64"/>
    </row>
    <row r="149" spans="1:5" ht="15" x14ac:dyDescent="0.25">
      <c r="A149" s="64"/>
      <c r="B149" s="64"/>
      <c r="C149" s="64"/>
      <c r="D149" s="64"/>
      <c r="E149" s="64"/>
    </row>
    <row r="150" spans="1:5" ht="15" x14ac:dyDescent="0.25">
      <c r="A150" s="64"/>
      <c r="B150" s="64"/>
      <c r="C150" s="64"/>
      <c r="D150" s="64"/>
      <c r="E150" s="64"/>
    </row>
    <row r="151" spans="1:5" ht="15" x14ac:dyDescent="0.25">
      <c r="A151" s="64"/>
      <c r="B151" s="64"/>
      <c r="C151" s="64"/>
      <c r="D151" s="64"/>
      <c r="E151" s="64"/>
    </row>
    <row r="152" spans="1:5" ht="15" x14ac:dyDescent="0.25">
      <c r="A152" s="64"/>
      <c r="B152" s="64"/>
      <c r="C152" s="64"/>
      <c r="D152" s="64"/>
      <c r="E152" s="64"/>
    </row>
    <row r="153" spans="1:5" ht="15" x14ac:dyDescent="0.25">
      <c r="A153" s="64"/>
      <c r="B153" s="64"/>
      <c r="C153" s="64"/>
      <c r="D153" s="64"/>
      <c r="E153" s="64"/>
    </row>
    <row r="154" spans="1:5" ht="15" x14ac:dyDescent="0.25">
      <c r="A154" s="64"/>
      <c r="B154" s="64"/>
      <c r="C154" s="64"/>
      <c r="D154" s="64"/>
      <c r="E154" s="64"/>
    </row>
    <row r="155" spans="1:5" ht="15" x14ac:dyDescent="0.25">
      <c r="A155" s="64"/>
      <c r="B155" s="64"/>
      <c r="C155" s="64"/>
      <c r="D155" s="64"/>
      <c r="E155" s="64"/>
    </row>
    <row r="156" spans="1:5" ht="15" x14ac:dyDescent="0.25">
      <c r="A156" s="64"/>
      <c r="B156" s="64"/>
      <c r="C156" s="64"/>
      <c r="D156" s="64"/>
      <c r="E156" s="64"/>
    </row>
    <row r="157" spans="1:5" ht="15" x14ac:dyDescent="0.25">
      <c r="A157" s="64"/>
      <c r="B157" s="64"/>
      <c r="C157" s="64"/>
      <c r="D157" s="64"/>
      <c r="E157" s="64"/>
    </row>
    <row r="158" spans="1:5" ht="15" x14ac:dyDescent="0.25">
      <c r="A158" s="64"/>
      <c r="B158" s="64"/>
      <c r="C158" s="64"/>
      <c r="D158" s="64"/>
      <c r="E158" s="64"/>
    </row>
    <row r="159" spans="1:5" ht="15" x14ac:dyDescent="0.25">
      <c r="A159" s="64"/>
      <c r="B159" s="64"/>
      <c r="C159" s="64"/>
      <c r="D159" s="64"/>
      <c r="E159" s="64"/>
    </row>
    <row r="160" spans="1:5" ht="15" x14ac:dyDescent="0.25">
      <c r="A160" s="64"/>
      <c r="B160" s="64"/>
      <c r="C160" s="64"/>
      <c r="D160" s="64"/>
      <c r="E160" s="64"/>
    </row>
    <row r="161" spans="1:5" ht="15" x14ac:dyDescent="0.25">
      <c r="A161" s="64"/>
      <c r="B161" s="64"/>
      <c r="C161" s="64"/>
      <c r="D161" s="64"/>
      <c r="E161" s="64"/>
    </row>
    <row r="162" spans="1:5" ht="15" x14ac:dyDescent="0.25">
      <c r="A162" s="64"/>
      <c r="B162" s="64"/>
      <c r="C162" s="64"/>
      <c r="D162" s="64"/>
      <c r="E162" s="64"/>
    </row>
    <row r="163" spans="1:5" ht="15" x14ac:dyDescent="0.25">
      <c r="A163" s="64"/>
      <c r="B163" s="64"/>
      <c r="C163" s="64"/>
      <c r="D163" s="64"/>
      <c r="E163" s="64"/>
    </row>
    <row r="164" spans="1:5" ht="15" x14ac:dyDescent="0.25">
      <c r="A164" s="64"/>
      <c r="B164" s="64"/>
      <c r="C164" s="64"/>
      <c r="D164" s="64"/>
      <c r="E164" s="64"/>
    </row>
    <row r="165" spans="1:5" ht="15" x14ac:dyDescent="0.25">
      <c r="A165" s="64"/>
      <c r="B165" s="64"/>
      <c r="C165" s="64"/>
      <c r="D165" s="64"/>
      <c r="E165" s="64"/>
    </row>
    <row r="166" spans="1:5" ht="15" x14ac:dyDescent="0.25">
      <c r="A166" s="64"/>
      <c r="B166" s="64"/>
      <c r="C166" s="64"/>
      <c r="D166" s="64"/>
      <c r="E166" s="64"/>
    </row>
    <row r="167" spans="1:5" ht="15" x14ac:dyDescent="0.25">
      <c r="A167" s="64"/>
      <c r="B167" s="64"/>
      <c r="C167" s="64"/>
      <c r="D167" s="64"/>
      <c r="E167" s="64"/>
    </row>
    <row r="168" spans="1:5" ht="15" x14ac:dyDescent="0.25">
      <c r="A168" s="64"/>
      <c r="B168" s="64"/>
      <c r="C168" s="64"/>
      <c r="D168" s="64"/>
      <c r="E168" s="64"/>
    </row>
    <row r="169" spans="1:5" ht="15" x14ac:dyDescent="0.25">
      <c r="A169" s="64"/>
      <c r="B169" s="64"/>
      <c r="C169" s="64"/>
      <c r="D169" s="64"/>
      <c r="E169" s="64"/>
    </row>
    <row r="170" spans="1:5" ht="15" x14ac:dyDescent="0.25">
      <c r="A170" s="64"/>
      <c r="B170" s="64"/>
      <c r="C170" s="64"/>
      <c r="D170" s="64"/>
      <c r="E170" s="64"/>
    </row>
    <row r="171" spans="1:5" ht="15" x14ac:dyDescent="0.25">
      <c r="A171" s="64"/>
      <c r="B171" s="64"/>
      <c r="C171" s="64"/>
      <c r="D171" s="64"/>
      <c r="E171" s="64"/>
    </row>
    <row r="172" spans="1:5" ht="15" x14ac:dyDescent="0.25">
      <c r="A172" s="64"/>
      <c r="B172" s="64"/>
      <c r="C172" s="64"/>
      <c r="D172" s="64"/>
      <c r="E172" s="64"/>
    </row>
    <row r="173" spans="1:5" ht="15" x14ac:dyDescent="0.25">
      <c r="A173" s="64"/>
      <c r="B173" s="64"/>
      <c r="C173" s="64"/>
      <c r="D173" s="64"/>
      <c r="E173" s="64"/>
    </row>
    <row r="174" spans="1:5" ht="15" x14ac:dyDescent="0.25">
      <c r="A174" s="64"/>
      <c r="B174" s="64"/>
      <c r="C174" s="64"/>
      <c r="D174" s="64"/>
      <c r="E174" s="64"/>
    </row>
    <row r="175" spans="1:5" ht="15" x14ac:dyDescent="0.25">
      <c r="A175" s="64"/>
      <c r="B175" s="64"/>
      <c r="C175" s="64"/>
      <c r="D175" s="64"/>
      <c r="E175" s="64"/>
    </row>
    <row r="176" spans="1:5" ht="15" x14ac:dyDescent="0.25">
      <c r="A176" s="64"/>
      <c r="B176" s="64"/>
      <c r="C176" s="64"/>
      <c r="D176" s="64"/>
      <c r="E176" s="64"/>
    </row>
    <row r="177" spans="1:5" ht="15" x14ac:dyDescent="0.25">
      <c r="A177" s="64"/>
      <c r="B177" s="64"/>
      <c r="C177" s="64"/>
      <c r="D177" s="64"/>
      <c r="E177" s="64"/>
    </row>
    <row r="178" spans="1:5" ht="15" x14ac:dyDescent="0.25">
      <c r="A178" s="64"/>
      <c r="B178" s="64"/>
      <c r="C178" s="64"/>
      <c r="D178" s="64"/>
      <c r="E178" s="64"/>
    </row>
    <row r="179" spans="1:5" ht="15" x14ac:dyDescent="0.25">
      <c r="A179" s="64"/>
      <c r="B179" s="64"/>
      <c r="C179" s="64"/>
      <c r="D179" s="64"/>
      <c r="E179" s="64"/>
    </row>
    <row r="180" spans="1:5" ht="15" x14ac:dyDescent="0.25">
      <c r="A180" s="64"/>
      <c r="B180" s="64"/>
      <c r="C180" s="64"/>
      <c r="D180" s="64"/>
      <c r="E180" s="64"/>
    </row>
    <row r="181" spans="1:5" ht="15" x14ac:dyDescent="0.25">
      <c r="A181" s="64"/>
      <c r="B181" s="64"/>
      <c r="C181" s="64"/>
      <c r="D181" s="64"/>
      <c r="E181" s="64"/>
    </row>
    <row r="182" spans="1:5" ht="15" x14ac:dyDescent="0.25">
      <c r="A182" s="64"/>
      <c r="B182" s="64"/>
      <c r="C182" s="64"/>
      <c r="D182" s="64"/>
      <c r="E182" s="64"/>
    </row>
    <row r="183" spans="1:5" ht="15" x14ac:dyDescent="0.25">
      <c r="A183" s="64"/>
      <c r="B183" s="64"/>
      <c r="C183" s="64"/>
      <c r="D183" s="64"/>
      <c r="E183" s="64"/>
    </row>
    <row r="184" spans="1:5" ht="15" x14ac:dyDescent="0.25">
      <c r="A184" s="64"/>
      <c r="B184" s="64"/>
      <c r="C184" s="64"/>
      <c r="D184" s="64"/>
      <c r="E184" s="64"/>
    </row>
    <row r="185" spans="1:5" ht="15" x14ac:dyDescent="0.25">
      <c r="A185" s="64"/>
      <c r="B185" s="64"/>
      <c r="C185" s="64"/>
      <c r="D185" s="64"/>
      <c r="E185" s="64"/>
    </row>
    <row r="186" spans="1:5" ht="15" x14ac:dyDescent="0.25">
      <c r="A186" s="64"/>
      <c r="B186" s="64"/>
      <c r="C186" s="64"/>
      <c r="D186" s="64"/>
      <c r="E186" s="64"/>
    </row>
    <row r="187" spans="1:5" ht="15" x14ac:dyDescent="0.25">
      <c r="A187" s="64"/>
      <c r="B187" s="64"/>
      <c r="C187" s="64"/>
      <c r="D187" s="64"/>
      <c r="E187" s="64"/>
    </row>
    <row r="188" spans="1:5" ht="15" x14ac:dyDescent="0.25">
      <c r="A188" s="64"/>
      <c r="B188" s="64"/>
      <c r="C188" s="64"/>
      <c r="D188" s="64"/>
      <c r="E188" s="64"/>
    </row>
    <row r="189" spans="1:5" ht="15" x14ac:dyDescent="0.25">
      <c r="A189" s="64"/>
      <c r="B189" s="64"/>
      <c r="C189" s="64"/>
      <c r="D189" s="64"/>
      <c r="E189" s="64"/>
    </row>
    <row r="190" spans="1:5" ht="15" x14ac:dyDescent="0.25">
      <c r="A190" s="64"/>
      <c r="B190" s="64"/>
      <c r="C190" s="64"/>
      <c r="D190" s="64"/>
      <c r="E190" s="64"/>
    </row>
    <row r="191" spans="1:5" ht="15" x14ac:dyDescent="0.25">
      <c r="A191" s="64"/>
      <c r="B191" s="64"/>
      <c r="C191" s="64"/>
      <c r="D191" s="64"/>
      <c r="E191" s="64"/>
    </row>
    <row r="192" spans="1:5" ht="15" x14ac:dyDescent="0.25">
      <c r="A192" s="64"/>
      <c r="B192" s="64"/>
      <c r="C192" s="64"/>
      <c r="D192" s="64"/>
      <c r="E192" s="64"/>
    </row>
    <row r="193" spans="1:5" ht="15" x14ac:dyDescent="0.25">
      <c r="A193" s="64"/>
      <c r="B193" s="64"/>
      <c r="C193" s="64"/>
      <c r="D193" s="64"/>
      <c r="E193" s="64"/>
    </row>
    <row r="194" spans="1:5" ht="15" x14ac:dyDescent="0.25">
      <c r="A194" s="64"/>
      <c r="B194" s="64"/>
      <c r="C194" s="64"/>
      <c r="D194" s="64"/>
      <c r="E194" s="64"/>
    </row>
    <row r="195" spans="1:5" ht="15" x14ac:dyDescent="0.25">
      <c r="A195" s="64"/>
      <c r="B195" s="64"/>
      <c r="C195" s="64"/>
      <c r="D195" s="64"/>
      <c r="E195" s="64"/>
    </row>
    <row r="196" spans="1:5" ht="15" x14ac:dyDescent="0.25">
      <c r="A196" s="64"/>
      <c r="B196" s="64"/>
      <c r="C196" s="64"/>
      <c r="D196" s="64"/>
      <c r="E196" s="64"/>
    </row>
    <row r="197" spans="1:5" ht="15" x14ac:dyDescent="0.25">
      <c r="A197" s="64"/>
      <c r="B197" s="64"/>
      <c r="C197" s="64"/>
      <c r="D197" s="64"/>
      <c r="E197" s="64"/>
    </row>
    <row r="198" spans="1:5" ht="15" x14ac:dyDescent="0.25">
      <c r="A198" s="64"/>
      <c r="B198" s="64"/>
      <c r="C198" s="64"/>
      <c r="D198" s="64"/>
      <c r="E198" s="64"/>
    </row>
    <row r="199" spans="1:5" ht="15" x14ac:dyDescent="0.25">
      <c r="A199" s="64"/>
      <c r="B199" s="64"/>
      <c r="C199" s="64"/>
      <c r="D199" s="64"/>
      <c r="E199" s="64"/>
    </row>
    <row r="200" spans="1:5" ht="15" x14ac:dyDescent="0.25">
      <c r="A200" s="64"/>
      <c r="B200" s="64"/>
      <c r="C200" s="64"/>
      <c r="D200" s="64"/>
      <c r="E200" s="64"/>
    </row>
    <row r="201" spans="1:5" ht="15" x14ac:dyDescent="0.25">
      <c r="A201" s="64"/>
      <c r="B201" s="64"/>
      <c r="C201" s="64"/>
      <c r="D201" s="64"/>
      <c r="E201" s="64"/>
    </row>
    <row r="202" spans="1:5" ht="15" x14ac:dyDescent="0.25">
      <c r="A202" s="64"/>
      <c r="B202" s="64"/>
      <c r="C202" s="64"/>
      <c r="D202" s="64"/>
      <c r="E202" s="64"/>
    </row>
    <row r="203" spans="1:5" ht="15" x14ac:dyDescent="0.25">
      <c r="A203" s="64"/>
      <c r="B203" s="64"/>
      <c r="C203" s="64"/>
      <c r="D203" s="64"/>
      <c r="E203" s="64"/>
    </row>
    <row r="204" spans="1:5" ht="15" x14ac:dyDescent="0.25">
      <c r="A204" s="64"/>
      <c r="B204" s="64"/>
      <c r="C204" s="64"/>
      <c r="D204" s="64"/>
      <c r="E204" s="64"/>
    </row>
    <row r="205" spans="1:5" ht="15" x14ac:dyDescent="0.25">
      <c r="A205" s="64"/>
      <c r="B205" s="64"/>
      <c r="C205" s="64"/>
      <c r="D205" s="64"/>
      <c r="E205" s="64"/>
    </row>
    <row r="206" spans="1:5" ht="15" x14ac:dyDescent="0.25">
      <c r="A206" s="64"/>
      <c r="B206" s="64"/>
      <c r="C206" s="64"/>
      <c r="D206" s="64"/>
      <c r="E206" s="64"/>
    </row>
    <row r="207" spans="1:5" ht="15" x14ac:dyDescent="0.25">
      <c r="A207" s="64"/>
      <c r="B207" s="64"/>
      <c r="C207" s="64"/>
      <c r="D207" s="64"/>
      <c r="E207" s="64"/>
    </row>
    <row r="208" spans="1:5" ht="15" x14ac:dyDescent="0.25">
      <c r="A208" s="64"/>
      <c r="B208" s="64"/>
      <c r="C208" s="64"/>
      <c r="D208" s="64"/>
      <c r="E208" s="64"/>
    </row>
    <row r="209" spans="1:5" ht="15" x14ac:dyDescent="0.25">
      <c r="A209" s="64"/>
      <c r="B209" s="64"/>
      <c r="C209" s="64"/>
      <c r="D209" s="64"/>
      <c r="E209" s="64"/>
    </row>
    <row r="210" spans="1:5" ht="15" x14ac:dyDescent="0.25">
      <c r="A210" s="64"/>
      <c r="B210" s="64"/>
      <c r="C210" s="64"/>
      <c r="D210" s="64"/>
      <c r="E210" s="64"/>
    </row>
    <row r="211" spans="1:5" ht="15" x14ac:dyDescent="0.25">
      <c r="A211" s="64"/>
      <c r="B211" s="64"/>
      <c r="C211" s="64"/>
      <c r="D211" s="64"/>
      <c r="E211" s="64"/>
    </row>
    <row r="212" spans="1:5" ht="15" x14ac:dyDescent="0.25">
      <c r="A212" s="64"/>
      <c r="B212" s="64"/>
      <c r="C212" s="64"/>
      <c r="D212" s="64"/>
      <c r="E212" s="64"/>
    </row>
    <row r="213" spans="1:5" ht="15" x14ac:dyDescent="0.25">
      <c r="A213" s="64"/>
      <c r="B213" s="64"/>
      <c r="C213" s="64"/>
      <c r="D213" s="64"/>
      <c r="E213" s="64"/>
    </row>
    <row r="214" spans="1:5" ht="15" x14ac:dyDescent="0.25">
      <c r="A214" s="64"/>
      <c r="B214" s="64"/>
      <c r="C214" s="64"/>
      <c r="D214" s="64"/>
      <c r="E214" s="64"/>
    </row>
    <row r="215" spans="1:5" ht="15" x14ac:dyDescent="0.25">
      <c r="A215" s="64"/>
      <c r="B215" s="64"/>
      <c r="C215" s="64"/>
      <c r="D215" s="64"/>
      <c r="E215" s="64"/>
    </row>
    <row r="216" spans="1:5" ht="15" x14ac:dyDescent="0.25">
      <c r="A216" s="64"/>
      <c r="B216" s="64"/>
      <c r="C216" s="64"/>
      <c r="D216" s="64"/>
      <c r="E216" s="64"/>
    </row>
    <row r="217" spans="1:5" ht="15" x14ac:dyDescent="0.25">
      <c r="A217" s="64"/>
      <c r="B217" s="64"/>
      <c r="C217" s="64"/>
      <c r="D217" s="64"/>
      <c r="E217" s="64"/>
    </row>
    <row r="218" spans="1:5" ht="15" x14ac:dyDescent="0.25">
      <c r="A218" s="64"/>
      <c r="B218" s="64"/>
      <c r="C218" s="64"/>
      <c r="D218" s="64"/>
      <c r="E218" s="64"/>
    </row>
    <row r="219" spans="1:5" ht="15" x14ac:dyDescent="0.25">
      <c r="A219" s="64"/>
      <c r="B219" s="64"/>
      <c r="C219" s="64"/>
      <c r="D219" s="64"/>
      <c r="E219" s="64"/>
    </row>
    <row r="220" spans="1:5" ht="15" x14ac:dyDescent="0.25">
      <c r="A220" s="64"/>
      <c r="B220" s="64"/>
      <c r="C220" s="64"/>
      <c r="D220" s="64"/>
      <c r="E220" s="64"/>
    </row>
    <row r="221" spans="1:5" ht="15" x14ac:dyDescent="0.25">
      <c r="A221" s="64"/>
      <c r="B221" s="64"/>
      <c r="C221" s="64"/>
      <c r="D221" s="64"/>
      <c r="E221" s="64"/>
    </row>
    <row r="222" spans="1:5" ht="15" x14ac:dyDescent="0.25">
      <c r="A222" s="64"/>
      <c r="B222" s="64"/>
      <c r="C222" s="64"/>
      <c r="D222" s="64"/>
      <c r="E222" s="64"/>
    </row>
    <row r="223" spans="1:5" ht="15" x14ac:dyDescent="0.25">
      <c r="A223" s="64"/>
      <c r="B223" s="64"/>
      <c r="C223" s="64"/>
      <c r="D223" s="64"/>
      <c r="E223" s="64"/>
    </row>
    <row r="224" spans="1:5" ht="15" x14ac:dyDescent="0.25">
      <c r="A224" s="64"/>
      <c r="B224" s="64"/>
      <c r="C224" s="64"/>
      <c r="D224" s="64"/>
      <c r="E224" s="64"/>
    </row>
    <row r="225" spans="1:5" ht="15" x14ac:dyDescent="0.25">
      <c r="A225" s="64"/>
      <c r="B225" s="64"/>
      <c r="C225" s="64"/>
      <c r="D225" s="64"/>
      <c r="E225" s="64"/>
    </row>
    <row r="226" spans="1:5" ht="15" x14ac:dyDescent="0.25">
      <c r="A226" s="64"/>
      <c r="B226" s="64"/>
      <c r="C226" s="64"/>
      <c r="D226" s="64"/>
      <c r="E226" s="64"/>
    </row>
    <row r="227" spans="1:5" ht="15" x14ac:dyDescent="0.25">
      <c r="A227" s="64"/>
      <c r="B227" s="64"/>
      <c r="C227" s="64"/>
      <c r="D227" s="64"/>
      <c r="E227" s="64"/>
    </row>
    <row r="228" spans="1:5" ht="15" x14ac:dyDescent="0.25">
      <c r="A228" s="64"/>
      <c r="B228" s="64"/>
      <c r="C228" s="64"/>
      <c r="D228" s="64"/>
      <c r="E228" s="64"/>
    </row>
    <row r="229" spans="1:5" ht="15" x14ac:dyDescent="0.25">
      <c r="A229" s="64"/>
      <c r="B229" s="64"/>
      <c r="C229" s="64"/>
      <c r="D229" s="64"/>
      <c r="E229" s="64"/>
    </row>
    <row r="230" spans="1:5" ht="15" x14ac:dyDescent="0.25">
      <c r="A230" s="64"/>
      <c r="B230" s="64"/>
      <c r="C230" s="64"/>
      <c r="D230" s="64"/>
      <c r="E230" s="64"/>
    </row>
    <row r="231" spans="1:5" ht="15" x14ac:dyDescent="0.25">
      <c r="A231" s="64"/>
      <c r="B231" s="64"/>
      <c r="C231" s="64"/>
      <c r="D231" s="64"/>
      <c r="E231" s="64"/>
    </row>
    <row r="232" spans="1:5" ht="15" x14ac:dyDescent="0.25">
      <c r="A232" s="64"/>
      <c r="B232" s="64"/>
      <c r="C232" s="64"/>
      <c r="D232" s="64"/>
      <c r="E232" s="64"/>
    </row>
    <row r="233" spans="1:5" ht="15" x14ac:dyDescent="0.25">
      <c r="A233" s="64"/>
      <c r="B233" s="64"/>
      <c r="C233" s="64"/>
      <c r="D233" s="64"/>
      <c r="E233" s="64"/>
    </row>
    <row r="234" spans="1:5" ht="15" x14ac:dyDescent="0.25">
      <c r="A234" s="64"/>
      <c r="B234" s="64"/>
      <c r="C234" s="64"/>
      <c r="D234" s="64"/>
      <c r="E234" s="64"/>
    </row>
    <row r="235" spans="1:5" ht="15" x14ac:dyDescent="0.25">
      <c r="A235" s="64"/>
      <c r="B235" s="64"/>
      <c r="C235" s="64"/>
      <c r="D235" s="64"/>
      <c r="E235" s="64"/>
    </row>
    <row r="236" spans="1:5" ht="15" x14ac:dyDescent="0.25">
      <c r="A236" s="64"/>
      <c r="B236" s="64"/>
      <c r="C236" s="64"/>
      <c r="D236" s="64"/>
      <c r="E236" s="64"/>
    </row>
    <row r="237" spans="1:5" ht="15" x14ac:dyDescent="0.25">
      <c r="A237" s="64"/>
      <c r="B237" s="64"/>
      <c r="C237" s="64"/>
      <c r="D237" s="64"/>
      <c r="E237" s="64"/>
    </row>
    <row r="238" spans="1:5" ht="15" x14ac:dyDescent="0.25">
      <c r="A238" s="64"/>
      <c r="B238" s="64"/>
      <c r="C238" s="64"/>
      <c r="D238" s="64"/>
      <c r="E238" s="64"/>
    </row>
    <row r="239" spans="1:5" ht="15" x14ac:dyDescent="0.25">
      <c r="A239" s="64"/>
      <c r="B239" s="64"/>
      <c r="C239" s="64"/>
      <c r="D239" s="64"/>
      <c r="E239" s="64"/>
    </row>
    <row r="240" spans="1:5" ht="15" x14ac:dyDescent="0.25">
      <c r="A240" s="64"/>
      <c r="B240" s="64"/>
      <c r="C240" s="64"/>
      <c r="D240" s="64"/>
      <c r="E240" s="64"/>
    </row>
    <row r="241" spans="1:5" ht="15" x14ac:dyDescent="0.25">
      <c r="A241" s="64"/>
      <c r="B241" s="64"/>
      <c r="C241" s="64"/>
      <c r="D241" s="64"/>
      <c r="E241" s="64"/>
    </row>
    <row r="242" spans="1:5" ht="15" x14ac:dyDescent="0.25">
      <c r="A242" s="64"/>
      <c r="B242" s="64"/>
      <c r="C242" s="64"/>
      <c r="D242" s="64"/>
      <c r="E242" s="64"/>
    </row>
    <row r="243" spans="1:5" ht="15" x14ac:dyDescent="0.25">
      <c r="A243" s="64"/>
      <c r="B243" s="64"/>
      <c r="C243" s="64"/>
      <c r="D243" s="64"/>
      <c r="E243" s="64"/>
    </row>
    <row r="244" spans="1:5" ht="15" x14ac:dyDescent="0.25">
      <c r="A244" s="64"/>
      <c r="B244" s="64"/>
      <c r="C244" s="64"/>
      <c r="D244" s="64"/>
      <c r="E244" s="64"/>
    </row>
    <row r="245" spans="1:5" ht="15" x14ac:dyDescent="0.25">
      <c r="A245" s="64"/>
      <c r="B245" s="64"/>
      <c r="C245" s="64"/>
      <c r="D245" s="64"/>
      <c r="E245" s="64"/>
    </row>
    <row r="246" spans="1:5" ht="15" x14ac:dyDescent="0.25">
      <c r="A246" s="64"/>
      <c r="B246" s="64"/>
      <c r="C246" s="64"/>
      <c r="D246" s="64"/>
      <c r="E246" s="64"/>
    </row>
    <row r="247" spans="1:5" ht="15" x14ac:dyDescent="0.25">
      <c r="A247" s="64"/>
      <c r="B247" s="64"/>
      <c r="C247" s="64"/>
      <c r="D247" s="64"/>
      <c r="E247" s="64"/>
    </row>
    <row r="248" spans="1:5" ht="15" x14ac:dyDescent="0.25">
      <c r="A248" s="64"/>
      <c r="B248" s="64"/>
      <c r="C248" s="64"/>
      <c r="D248" s="64"/>
      <c r="E248" s="64"/>
    </row>
    <row r="249" spans="1:5" ht="15" x14ac:dyDescent="0.25">
      <c r="A249" s="64"/>
      <c r="B249" s="64"/>
      <c r="C249" s="64"/>
      <c r="D249" s="64"/>
      <c r="E249" s="64"/>
    </row>
    <row r="250" spans="1:5" ht="15" x14ac:dyDescent="0.25">
      <c r="A250" s="64"/>
      <c r="B250" s="64"/>
      <c r="C250" s="64"/>
      <c r="D250" s="64"/>
      <c r="E250" s="64"/>
    </row>
    <row r="251" spans="1:5" ht="15" x14ac:dyDescent="0.25">
      <c r="A251" s="64"/>
      <c r="B251" s="64"/>
      <c r="C251" s="64"/>
      <c r="D251" s="64"/>
      <c r="E251" s="64"/>
    </row>
    <row r="252" spans="1:5" ht="15" x14ac:dyDescent="0.25">
      <c r="A252" s="64"/>
      <c r="B252" s="64"/>
      <c r="C252" s="64"/>
      <c r="D252" s="64"/>
      <c r="E252" s="64"/>
    </row>
    <row r="253" spans="1:5" ht="15" x14ac:dyDescent="0.25">
      <c r="A253" s="64"/>
      <c r="B253" s="64"/>
      <c r="C253" s="64"/>
      <c r="D253" s="64"/>
      <c r="E253" s="64"/>
    </row>
    <row r="254" spans="1:5" ht="15" x14ac:dyDescent="0.25">
      <c r="A254" s="64"/>
      <c r="B254" s="64"/>
      <c r="C254" s="64"/>
      <c r="D254" s="64"/>
      <c r="E254" s="64"/>
    </row>
    <row r="255" spans="1:5" ht="15" x14ac:dyDescent="0.25">
      <c r="A255" s="64"/>
      <c r="B255" s="64"/>
      <c r="C255" s="64"/>
      <c r="D255" s="64"/>
      <c r="E255" s="64"/>
    </row>
    <row r="256" spans="1:5" ht="15" x14ac:dyDescent="0.25">
      <c r="A256" s="64"/>
      <c r="B256" s="64"/>
      <c r="C256" s="64"/>
      <c r="D256" s="64"/>
      <c r="E256" s="64"/>
    </row>
    <row r="257" spans="1:5" ht="15" x14ac:dyDescent="0.25">
      <c r="A257" s="64"/>
      <c r="B257" s="64"/>
      <c r="C257" s="64"/>
      <c r="D257" s="64"/>
      <c r="E257" s="64"/>
    </row>
    <row r="258" spans="1:5" ht="15" x14ac:dyDescent="0.25">
      <c r="A258" s="64"/>
      <c r="B258" s="64"/>
      <c r="C258" s="64"/>
      <c r="D258" s="64"/>
      <c r="E258" s="64"/>
    </row>
    <row r="259" spans="1:5" ht="15" x14ac:dyDescent="0.25">
      <c r="A259" s="64"/>
      <c r="B259" s="64"/>
      <c r="C259" s="64"/>
      <c r="D259" s="64"/>
      <c r="E259" s="64"/>
    </row>
    <row r="260" spans="1:5" ht="15" x14ac:dyDescent="0.25">
      <c r="A260" s="64"/>
      <c r="B260" s="64"/>
      <c r="C260" s="64"/>
      <c r="D260" s="64"/>
      <c r="E260" s="64"/>
    </row>
    <row r="261" spans="1:5" ht="15" x14ac:dyDescent="0.25">
      <c r="A261" s="64"/>
      <c r="B261" s="64"/>
      <c r="C261" s="64"/>
      <c r="D261" s="64"/>
      <c r="E261" s="64"/>
    </row>
    <row r="262" spans="1:5" ht="15" x14ac:dyDescent="0.25">
      <c r="A262" s="64"/>
      <c r="B262" s="64"/>
      <c r="C262" s="64"/>
      <c r="D262" s="64"/>
      <c r="E262" s="64"/>
    </row>
    <row r="263" spans="1:5" ht="15" x14ac:dyDescent="0.25">
      <c r="A263" s="64"/>
      <c r="B263" s="64"/>
      <c r="C263" s="64"/>
      <c r="D263" s="64"/>
      <c r="E263" s="64"/>
    </row>
    <row r="264" spans="1:5" ht="15" x14ac:dyDescent="0.25">
      <c r="A264" s="64"/>
      <c r="B264" s="64"/>
      <c r="C264" s="64"/>
      <c r="D264" s="64"/>
      <c r="E264" s="64"/>
    </row>
    <row r="265" spans="1:5" ht="15" x14ac:dyDescent="0.25">
      <c r="A265" s="64"/>
      <c r="B265" s="64"/>
      <c r="C265" s="64"/>
      <c r="D265" s="64"/>
      <c r="E265" s="64"/>
    </row>
    <row r="266" spans="1:5" ht="15" x14ac:dyDescent="0.25">
      <c r="A266" s="64"/>
      <c r="B266" s="64"/>
      <c r="C266" s="64"/>
      <c r="D266" s="64"/>
      <c r="E266" s="64"/>
    </row>
    <row r="267" spans="1:5" ht="15" x14ac:dyDescent="0.25">
      <c r="A267" s="64"/>
      <c r="B267" s="64"/>
      <c r="C267" s="64"/>
      <c r="D267" s="64"/>
      <c r="E267" s="64"/>
    </row>
    <row r="268" spans="1:5" ht="15" x14ac:dyDescent="0.25">
      <c r="A268" s="64"/>
      <c r="B268" s="64"/>
      <c r="C268" s="64"/>
      <c r="D268" s="64"/>
      <c r="E268" s="64"/>
    </row>
    <row r="269" spans="1:5" ht="15" x14ac:dyDescent="0.25">
      <c r="A269" s="64"/>
      <c r="B269" s="64"/>
      <c r="C269" s="64"/>
      <c r="D269" s="64"/>
      <c r="E269" s="64"/>
    </row>
    <row r="270" spans="1:5" ht="15" x14ac:dyDescent="0.25">
      <c r="A270" s="64"/>
      <c r="B270" s="64"/>
      <c r="C270" s="64"/>
      <c r="D270" s="64"/>
      <c r="E270" s="64"/>
    </row>
    <row r="271" spans="1:5" ht="15" x14ac:dyDescent="0.25">
      <c r="A271" s="64"/>
      <c r="B271" s="64"/>
      <c r="C271" s="64"/>
      <c r="D271" s="64"/>
      <c r="E271" s="64"/>
    </row>
    <row r="272" spans="1:5" ht="15" x14ac:dyDescent="0.25">
      <c r="A272" s="64"/>
      <c r="B272" s="64"/>
      <c r="C272" s="64"/>
      <c r="D272" s="64"/>
      <c r="E272" s="64"/>
    </row>
    <row r="273" spans="1:5" ht="15" x14ac:dyDescent="0.25">
      <c r="A273" s="64"/>
      <c r="B273" s="64"/>
      <c r="C273" s="64"/>
      <c r="D273" s="64"/>
      <c r="E273" s="64"/>
    </row>
    <row r="274" spans="1:5" ht="15" x14ac:dyDescent="0.25">
      <c r="A274" s="64"/>
      <c r="B274" s="64"/>
      <c r="C274" s="64"/>
      <c r="D274" s="64"/>
      <c r="E274" s="64"/>
    </row>
    <row r="275" spans="1:5" ht="15" x14ac:dyDescent="0.25">
      <c r="A275" s="64"/>
      <c r="B275" s="64"/>
      <c r="C275" s="64"/>
      <c r="D275" s="64"/>
      <c r="E275" s="64"/>
    </row>
    <row r="276" spans="1:5" ht="15" x14ac:dyDescent="0.25">
      <c r="A276" s="64"/>
      <c r="B276" s="64"/>
      <c r="C276" s="64"/>
      <c r="D276" s="64"/>
      <c r="E276" s="64"/>
    </row>
    <row r="277" spans="1:5" ht="15" x14ac:dyDescent="0.25">
      <c r="A277" s="64"/>
      <c r="B277" s="64"/>
      <c r="C277" s="64"/>
      <c r="D277" s="64"/>
      <c r="E277" s="64"/>
    </row>
    <row r="278" spans="1:5" ht="15" x14ac:dyDescent="0.25">
      <c r="A278" s="64"/>
      <c r="B278" s="64"/>
      <c r="C278" s="64"/>
      <c r="D278" s="64"/>
      <c r="E278" s="64"/>
    </row>
    <row r="279" spans="1:5" ht="15" x14ac:dyDescent="0.25">
      <c r="A279" s="64"/>
      <c r="B279" s="64"/>
      <c r="C279" s="64"/>
      <c r="D279" s="64"/>
      <c r="E279" s="64"/>
    </row>
    <row r="280" spans="1:5" ht="15" x14ac:dyDescent="0.25">
      <c r="A280" s="64"/>
      <c r="B280" s="64"/>
      <c r="C280" s="64"/>
      <c r="D280" s="64"/>
      <c r="E280" s="64"/>
    </row>
    <row r="281" spans="1:5" ht="15" x14ac:dyDescent="0.25">
      <c r="A281" s="64"/>
      <c r="B281" s="64"/>
      <c r="C281" s="64"/>
      <c r="D281" s="64"/>
      <c r="E281" s="64"/>
    </row>
    <row r="282" spans="1:5" ht="15" x14ac:dyDescent="0.25">
      <c r="A282" s="64"/>
      <c r="B282" s="64"/>
      <c r="C282" s="64"/>
      <c r="D282" s="64"/>
      <c r="E282" s="64"/>
    </row>
    <row r="283" spans="1:5" ht="15" x14ac:dyDescent="0.25">
      <c r="A283" s="64"/>
      <c r="B283" s="64"/>
      <c r="C283" s="64"/>
      <c r="D283" s="64"/>
      <c r="E283" s="64"/>
    </row>
    <row r="284" spans="1:5" ht="15" x14ac:dyDescent="0.25">
      <c r="A284" s="64"/>
      <c r="B284" s="64"/>
      <c r="C284" s="64"/>
      <c r="D284" s="64"/>
      <c r="E284" s="64"/>
    </row>
    <row r="285" spans="1:5" ht="15" x14ac:dyDescent="0.25">
      <c r="A285" s="64"/>
      <c r="B285" s="64"/>
      <c r="C285" s="64"/>
      <c r="D285" s="64"/>
      <c r="E285" s="64"/>
    </row>
    <row r="286" spans="1:5" ht="15" x14ac:dyDescent="0.25">
      <c r="A286" s="64"/>
      <c r="B286" s="64"/>
      <c r="C286" s="64"/>
      <c r="D286" s="64"/>
      <c r="E286" s="64"/>
    </row>
    <row r="287" spans="1:5" ht="15" x14ac:dyDescent="0.25">
      <c r="A287" s="64"/>
      <c r="B287" s="64"/>
      <c r="C287" s="64"/>
      <c r="D287" s="64"/>
      <c r="E287" s="64"/>
    </row>
    <row r="288" spans="1:5" ht="15" x14ac:dyDescent="0.25">
      <c r="A288" s="64"/>
      <c r="B288" s="64"/>
      <c r="C288" s="64"/>
      <c r="D288" s="64"/>
      <c r="E288" s="64"/>
    </row>
    <row r="289" spans="1:5" ht="15" x14ac:dyDescent="0.25">
      <c r="A289" s="64"/>
      <c r="B289" s="64"/>
      <c r="C289" s="64"/>
      <c r="D289" s="64"/>
      <c r="E289" s="64"/>
    </row>
    <row r="290" spans="1:5" ht="15" x14ac:dyDescent="0.25">
      <c r="A290" s="64"/>
      <c r="B290" s="64"/>
      <c r="C290" s="64"/>
      <c r="D290" s="64"/>
      <c r="E290" s="64"/>
    </row>
    <row r="291" spans="1:5" ht="15" x14ac:dyDescent="0.25">
      <c r="A291" s="64"/>
      <c r="B291" s="64"/>
      <c r="C291" s="64"/>
      <c r="D291" s="64"/>
      <c r="E291" s="64"/>
    </row>
    <row r="292" spans="1:5" ht="15" x14ac:dyDescent="0.25">
      <c r="A292" s="64"/>
      <c r="B292" s="64"/>
      <c r="C292" s="64"/>
      <c r="D292" s="64"/>
      <c r="E292" s="64"/>
    </row>
    <row r="293" spans="1:5" ht="15" x14ac:dyDescent="0.25">
      <c r="A293" s="64"/>
      <c r="B293" s="64"/>
      <c r="C293" s="64"/>
      <c r="D293" s="64"/>
      <c r="E293" s="64"/>
    </row>
    <row r="294" spans="1:5" ht="15" x14ac:dyDescent="0.25">
      <c r="A294" s="64"/>
      <c r="B294" s="64"/>
      <c r="C294" s="64"/>
      <c r="D294" s="64"/>
      <c r="E294" s="64"/>
    </row>
    <row r="295" spans="1:5" ht="15" x14ac:dyDescent="0.25">
      <c r="A295" s="64"/>
      <c r="B295" s="64"/>
      <c r="C295" s="64"/>
      <c r="D295" s="64"/>
      <c r="E295" s="64"/>
    </row>
    <row r="296" spans="1:5" ht="15" x14ac:dyDescent="0.25">
      <c r="A296" s="64"/>
      <c r="B296" s="64"/>
      <c r="C296" s="64"/>
      <c r="D296" s="64"/>
      <c r="E296" s="64"/>
    </row>
    <row r="297" spans="1:5" ht="15" x14ac:dyDescent="0.25">
      <c r="A297" s="64"/>
      <c r="B297" s="64"/>
      <c r="C297" s="64"/>
      <c r="D297" s="64"/>
      <c r="E297" s="64"/>
    </row>
    <row r="298" spans="1:5" ht="15" x14ac:dyDescent="0.25">
      <c r="A298" s="64"/>
      <c r="B298" s="64"/>
      <c r="C298" s="64"/>
      <c r="D298" s="64"/>
      <c r="E298" s="64"/>
    </row>
    <row r="299" spans="1:5" ht="15" x14ac:dyDescent="0.25">
      <c r="A299" s="64"/>
      <c r="B299" s="64"/>
      <c r="C299" s="64"/>
      <c r="D299" s="64"/>
      <c r="E299" s="64"/>
    </row>
    <row r="300" spans="1:5" ht="15" x14ac:dyDescent="0.25">
      <c r="A300" s="64"/>
      <c r="B300" s="64"/>
      <c r="C300" s="64"/>
      <c r="D300" s="64"/>
      <c r="E300" s="64"/>
    </row>
    <row r="301" spans="1:5" ht="15" x14ac:dyDescent="0.25">
      <c r="A301" s="64"/>
      <c r="B301" s="64"/>
      <c r="C301" s="64"/>
      <c r="D301" s="64"/>
      <c r="E301" s="64"/>
    </row>
    <row r="302" spans="1:5" ht="15" x14ac:dyDescent="0.25">
      <c r="A302" s="64"/>
      <c r="B302" s="64"/>
      <c r="C302" s="64"/>
      <c r="D302" s="64"/>
      <c r="E302" s="64"/>
    </row>
    <row r="303" spans="1:5" ht="15" x14ac:dyDescent="0.25">
      <c r="A303" s="64"/>
      <c r="B303" s="64"/>
      <c r="C303" s="64"/>
      <c r="D303" s="64"/>
      <c r="E303" s="64"/>
    </row>
    <row r="304" spans="1:5" ht="15" x14ac:dyDescent="0.25">
      <c r="A304" s="64"/>
      <c r="B304" s="64"/>
      <c r="C304" s="64"/>
      <c r="D304" s="64"/>
      <c r="E304" s="64"/>
    </row>
    <row r="305" spans="1:5" ht="15" x14ac:dyDescent="0.25">
      <c r="A305" s="64"/>
      <c r="B305" s="64"/>
      <c r="C305" s="64"/>
      <c r="D305" s="64"/>
      <c r="E305" s="64"/>
    </row>
    <row r="306" spans="1:5" ht="15" x14ac:dyDescent="0.25">
      <c r="A306" s="64"/>
      <c r="B306" s="64"/>
      <c r="C306" s="64"/>
      <c r="D306" s="64"/>
      <c r="E306" s="64"/>
    </row>
    <row r="307" spans="1:5" ht="15" x14ac:dyDescent="0.25">
      <c r="A307" s="64"/>
      <c r="B307" s="64"/>
      <c r="C307" s="64"/>
      <c r="D307" s="64"/>
      <c r="E307" s="64"/>
    </row>
    <row r="308" spans="1:5" ht="15" x14ac:dyDescent="0.25">
      <c r="A308" s="64"/>
      <c r="B308" s="64"/>
      <c r="C308" s="64"/>
      <c r="D308" s="64"/>
      <c r="E308" s="64"/>
    </row>
    <row r="309" spans="1:5" ht="15" x14ac:dyDescent="0.25">
      <c r="A309" s="64"/>
      <c r="B309" s="64"/>
      <c r="C309" s="64"/>
      <c r="D309" s="64"/>
      <c r="E309" s="64"/>
    </row>
    <row r="310" spans="1:5" ht="15" x14ac:dyDescent="0.25">
      <c r="A310" s="64"/>
      <c r="B310" s="64"/>
      <c r="C310" s="64"/>
      <c r="D310" s="64"/>
      <c r="E310" s="64"/>
    </row>
    <row r="311" spans="1:5" ht="15" x14ac:dyDescent="0.25">
      <c r="A311" s="64"/>
      <c r="B311" s="64"/>
      <c r="C311" s="64"/>
      <c r="D311" s="64"/>
      <c r="E311" s="64"/>
    </row>
    <row r="312" spans="1:5" ht="15" x14ac:dyDescent="0.25">
      <c r="A312" s="64"/>
      <c r="B312" s="64"/>
      <c r="C312" s="64"/>
      <c r="D312" s="64"/>
      <c r="E312" s="64"/>
    </row>
    <row r="313" spans="1:5" ht="15" x14ac:dyDescent="0.25">
      <c r="A313" s="64"/>
      <c r="B313" s="64"/>
      <c r="C313" s="64"/>
      <c r="D313" s="64"/>
      <c r="E313" s="64"/>
    </row>
    <row r="314" spans="1:5" ht="15" x14ac:dyDescent="0.25">
      <c r="A314" s="64"/>
      <c r="B314" s="64"/>
      <c r="C314" s="64"/>
      <c r="D314" s="64"/>
      <c r="E314" s="64"/>
    </row>
    <row r="315" spans="1:5" ht="15" x14ac:dyDescent="0.25">
      <c r="A315" s="64"/>
      <c r="B315" s="64"/>
      <c r="C315" s="64"/>
      <c r="D315" s="64"/>
      <c r="E315" s="64"/>
    </row>
    <row r="316" spans="1:5" ht="15" x14ac:dyDescent="0.25">
      <c r="A316" s="64"/>
      <c r="B316" s="64"/>
      <c r="C316" s="64"/>
      <c r="D316" s="64"/>
      <c r="E316" s="64"/>
    </row>
    <row r="317" spans="1:5" ht="15" x14ac:dyDescent="0.25">
      <c r="A317" s="64"/>
      <c r="B317" s="64"/>
      <c r="C317" s="64"/>
      <c r="D317" s="64"/>
      <c r="E317" s="64"/>
    </row>
    <row r="318" spans="1:5" ht="15" x14ac:dyDescent="0.25">
      <c r="A318" s="64"/>
      <c r="B318" s="64"/>
      <c r="C318" s="64"/>
      <c r="D318" s="64"/>
      <c r="E318" s="64"/>
    </row>
    <row r="319" spans="1:5" ht="15" x14ac:dyDescent="0.25">
      <c r="A319" s="64"/>
      <c r="B319" s="64"/>
      <c r="C319" s="64"/>
      <c r="D319" s="64"/>
      <c r="E319" s="64"/>
    </row>
    <row r="320" spans="1:5" ht="15" x14ac:dyDescent="0.25">
      <c r="A320" s="64"/>
      <c r="B320" s="64"/>
      <c r="C320" s="64"/>
      <c r="D320" s="64"/>
      <c r="E320" s="64"/>
    </row>
    <row r="321" spans="1:5" ht="15" x14ac:dyDescent="0.25">
      <c r="A321" s="64"/>
      <c r="B321" s="64"/>
      <c r="C321" s="64"/>
      <c r="D321" s="64"/>
      <c r="E321" s="64"/>
    </row>
    <row r="322" spans="1:5" ht="15" x14ac:dyDescent="0.25">
      <c r="A322" s="64"/>
      <c r="B322" s="64"/>
      <c r="C322" s="64"/>
      <c r="D322" s="64"/>
      <c r="E322" s="64"/>
    </row>
    <row r="323" spans="1:5" ht="15" x14ac:dyDescent="0.25">
      <c r="A323" s="64"/>
      <c r="B323" s="64"/>
      <c r="C323" s="64"/>
      <c r="D323" s="64"/>
      <c r="E323" s="64"/>
    </row>
    <row r="324" spans="1:5" ht="15" x14ac:dyDescent="0.25">
      <c r="A324" s="64"/>
      <c r="B324" s="64"/>
      <c r="C324" s="64"/>
      <c r="D324" s="64"/>
      <c r="E324" s="64"/>
    </row>
    <row r="325" spans="1:5" ht="15" x14ac:dyDescent="0.25">
      <c r="A325" s="64"/>
      <c r="B325" s="64"/>
      <c r="C325" s="64"/>
      <c r="D325" s="64"/>
      <c r="E325" s="64"/>
    </row>
  </sheetData>
  <mergeCells count="16">
    <mergeCell ref="A2:E2"/>
    <mergeCell ref="A3:E3"/>
    <mergeCell ref="A4:B4"/>
    <mergeCell ref="C4:E4"/>
    <mergeCell ref="C54:C55"/>
    <mergeCell ref="A5:B5"/>
    <mergeCell ref="C5:E5"/>
    <mergeCell ref="B7:B8"/>
    <mergeCell ref="C7:C8"/>
    <mergeCell ref="D7:D8"/>
    <mergeCell ref="E7:E8"/>
    <mergeCell ref="A28:C28"/>
    <mergeCell ref="A35:B35"/>
    <mergeCell ref="A41:B41"/>
    <mergeCell ref="A42:B42"/>
    <mergeCell ref="C44:E4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view="pageBreakPreview" zoomScale="90" zoomScaleNormal="100" zoomScaleSheetLayoutView="90" workbookViewId="0">
      <selection activeCell="B4" sqref="B4:C4"/>
    </sheetView>
  </sheetViews>
  <sheetFormatPr defaultRowHeight="15" x14ac:dyDescent="0.25"/>
  <cols>
    <col min="1" max="1" width="65" style="132" customWidth="1"/>
    <col min="2" max="2" width="35.140625" style="132" customWidth="1"/>
    <col min="3" max="3" width="26.28515625" style="133" customWidth="1"/>
    <col min="6" max="6" width="19.5703125" customWidth="1"/>
    <col min="257" max="257" width="55.85546875" customWidth="1"/>
    <col min="258" max="258" width="50.140625" customWidth="1"/>
    <col min="259" max="259" width="17.140625" customWidth="1"/>
    <col min="262" max="262" width="19.5703125" customWidth="1"/>
    <col min="513" max="513" width="55.85546875" customWidth="1"/>
    <col min="514" max="514" width="50.140625" customWidth="1"/>
    <col min="515" max="515" width="17.140625" customWidth="1"/>
    <col min="518" max="518" width="19.5703125" customWidth="1"/>
    <col min="769" max="769" width="55.85546875" customWidth="1"/>
    <col min="770" max="770" width="50.140625" customWidth="1"/>
    <col min="771" max="771" width="17.140625" customWidth="1"/>
    <col min="774" max="774" width="19.5703125" customWidth="1"/>
    <col min="1025" max="1025" width="55.85546875" customWidth="1"/>
    <col min="1026" max="1026" width="50.140625" customWidth="1"/>
    <col min="1027" max="1027" width="17.140625" customWidth="1"/>
    <col min="1030" max="1030" width="19.5703125" customWidth="1"/>
    <col min="1281" max="1281" width="55.85546875" customWidth="1"/>
    <col min="1282" max="1282" width="50.140625" customWidth="1"/>
    <col min="1283" max="1283" width="17.140625" customWidth="1"/>
    <col min="1286" max="1286" width="19.5703125" customWidth="1"/>
    <col min="1537" max="1537" width="55.85546875" customWidth="1"/>
    <col min="1538" max="1538" width="50.140625" customWidth="1"/>
    <col min="1539" max="1539" width="17.140625" customWidth="1"/>
    <col min="1542" max="1542" width="19.5703125" customWidth="1"/>
    <col min="1793" max="1793" width="55.85546875" customWidth="1"/>
    <col min="1794" max="1794" width="50.140625" customWidth="1"/>
    <col min="1795" max="1795" width="17.140625" customWidth="1"/>
    <col min="1798" max="1798" width="19.5703125" customWidth="1"/>
    <col min="2049" max="2049" width="55.85546875" customWidth="1"/>
    <col min="2050" max="2050" width="50.140625" customWidth="1"/>
    <col min="2051" max="2051" width="17.140625" customWidth="1"/>
    <col min="2054" max="2054" width="19.5703125" customWidth="1"/>
    <col min="2305" max="2305" width="55.85546875" customWidth="1"/>
    <col min="2306" max="2306" width="50.140625" customWidth="1"/>
    <col min="2307" max="2307" width="17.140625" customWidth="1"/>
    <col min="2310" max="2310" width="19.5703125" customWidth="1"/>
    <col min="2561" max="2561" width="55.85546875" customWidth="1"/>
    <col min="2562" max="2562" width="50.140625" customWidth="1"/>
    <col min="2563" max="2563" width="17.140625" customWidth="1"/>
    <col min="2566" max="2566" width="19.5703125" customWidth="1"/>
    <col min="2817" max="2817" width="55.85546875" customWidth="1"/>
    <col min="2818" max="2818" width="50.140625" customWidth="1"/>
    <col min="2819" max="2819" width="17.140625" customWidth="1"/>
    <col min="2822" max="2822" width="19.5703125" customWidth="1"/>
    <col min="3073" max="3073" width="55.85546875" customWidth="1"/>
    <col min="3074" max="3074" width="50.140625" customWidth="1"/>
    <col min="3075" max="3075" width="17.140625" customWidth="1"/>
    <col min="3078" max="3078" width="19.5703125" customWidth="1"/>
    <col min="3329" max="3329" width="55.85546875" customWidth="1"/>
    <col min="3330" max="3330" width="50.140625" customWidth="1"/>
    <col min="3331" max="3331" width="17.140625" customWidth="1"/>
    <col min="3334" max="3334" width="19.5703125" customWidth="1"/>
    <col min="3585" max="3585" width="55.85546875" customWidth="1"/>
    <col min="3586" max="3586" width="50.140625" customWidth="1"/>
    <col min="3587" max="3587" width="17.140625" customWidth="1"/>
    <col min="3590" max="3590" width="19.5703125" customWidth="1"/>
    <col min="3841" max="3841" width="55.85546875" customWidth="1"/>
    <col min="3842" max="3842" width="50.140625" customWidth="1"/>
    <col min="3843" max="3843" width="17.140625" customWidth="1"/>
    <col min="3846" max="3846" width="19.5703125" customWidth="1"/>
    <col min="4097" max="4097" width="55.85546875" customWidth="1"/>
    <col min="4098" max="4098" width="50.140625" customWidth="1"/>
    <col min="4099" max="4099" width="17.140625" customWidth="1"/>
    <col min="4102" max="4102" width="19.5703125" customWidth="1"/>
    <col min="4353" max="4353" width="55.85546875" customWidth="1"/>
    <col min="4354" max="4354" width="50.140625" customWidth="1"/>
    <col min="4355" max="4355" width="17.140625" customWidth="1"/>
    <col min="4358" max="4358" width="19.5703125" customWidth="1"/>
    <col min="4609" max="4609" width="55.85546875" customWidth="1"/>
    <col min="4610" max="4610" width="50.140625" customWidth="1"/>
    <col min="4611" max="4611" width="17.140625" customWidth="1"/>
    <col min="4614" max="4614" width="19.5703125" customWidth="1"/>
    <col min="4865" max="4865" width="55.85546875" customWidth="1"/>
    <col min="4866" max="4866" width="50.140625" customWidth="1"/>
    <col min="4867" max="4867" width="17.140625" customWidth="1"/>
    <col min="4870" max="4870" width="19.5703125" customWidth="1"/>
    <col min="5121" max="5121" width="55.85546875" customWidth="1"/>
    <col min="5122" max="5122" width="50.140625" customWidth="1"/>
    <col min="5123" max="5123" width="17.140625" customWidth="1"/>
    <col min="5126" max="5126" width="19.5703125" customWidth="1"/>
    <col min="5377" max="5377" width="55.85546875" customWidth="1"/>
    <col min="5378" max="5378" width="50.140625" customWidth="1"/>
    <col min="5379" max="5379" width="17.140625" customWidth="1"/>
    <col min="5382" max="5382" width="19.5703125" customWidth="1"/>
    <col min="5633" max="5633" width="55.85546875" customWidth="1"/>
    <col min="5634" max="5634" width="50.140625" customWidth="1"/>
    <col min="5635" max="5635" width="17.140625" customWidth="1"/>
    <col min="5638" max="5638" width="19.5703125" customWidth="1"/>
    <col min="5889" max="5889" width="55.85546875" customWidth="1"/>
    <col min="5890" max="5890" width="50.140625" customWidth="1"/>
    <col min="5891" max="5891" width="17.140625" customWidth="1"/>
    <col min="5894" max="5894" width="19.5703125" customWidth="1"/>
    <col min="6145" max="6145" width="55.85546875" customWidth="1"/>
    <col min="6146" max="6146" width="50.140625" customWidth="1"/>
    <col min="6147" max="6147" width="17.140625" customWidth="1"/>
    <col min="6150" max="6150" width="19.5703125" customWidth="1"/>
    <col min="6401" max="6401" width="55.85546875" customWidth="1"/>
    <col min="6402" max="6402" width="50.140625" customWidth="1"/>
    <col min="6403" max="6403" width="17.140625" customWidth="1"/>
    <col min="6406" max="6406" width="19.5703125" customWidth="1"/>
    <col min="6657" max="6657" width="55.85546875" customWidth="1"/>
    <col min="6658" max="6658" width="50.140625" customWidth="1"/>
    <col min="6659" max="6659" width="17.140625" customWidth="1"/>
    <col min="6662" max="6662" width="19.5703125" customWidth="1"/>
    <col min="6913" max="6913" width="55.85546875" customWidth="1"/>
    <col min="6914" max="6914" width="50.140625" customWidth="1"/>
    <col min="6915" max="6915" width="17.140625" customWidth="1"/>
    <col min="6918" max="6918" width="19.5703125" customWidth="1"/>
    <col min="7169" max="7169" width="55.85546875" customWidth="1"/>
    <col min="7170" max="7170" width="50.140625" customWidth="1"/>
    <col min="7171" max="7171" width="17.140625" customWidth="1"/>
    <col min="7174" max="7174" width="19.5703125" customWidth="1"/>
    <col min="7425" max="7425" width="55.85546875" customWidth="1"/>
    <col min="7426" max="7426" width="50.140625" customWidth="1"/>
    <col min="7427" max="7427" width="17.140625" customWidth="1"/>
    <col min="7430" max="7430" width="19.5703125" customWidth="1"/>
    <col min="7681" max="7681" width="55.85546875" customWidth="1"/>
    <col min="7682" max="7682" width="50.140625" customWidth="1"/>
    <col min="7683" max="7683" width="17.140625" customWidth="1"/>
    <col min="7686" max="7686" width="19.5703125" customWidth="1"/>
    <col min="7937" max="7937" width="55.85546875" customWidth="1"/>
    <col min="7938" max="7938" width="50.140625" customWidth="1"/>
    <col min="7939" max="7939" width="17.140625" customWidth="1"/>
    <col min="7942" max="7942" width="19.5703125" customWidth="1"/>
    <col min="8193" max="8193" width="55.85546875" customWidth="1"/>
    <col min="8194" max="8194" width="50.140625" customWidth="1"/>
    <col min="8195" max="8195" width="17.140625" customWidth="1"/>
    <col min="8198" max="8198" width="19.5703125" customWidth="1"/>
    <col min="8449" max="8449" width="55.85546875" customWidth="1"/>
    <col min="8450" max="8450" width="50.140625" customWidth="1"/>
    <col min="8451" max="8451" width="17.140625" customWidth="1"/>
    <col min="8454" max="8454" width="19.5703125" customWidth="1"/>
    <col min="8705" max="8705" width="55.85546875" customWidth="1"/>
    <col min="8706" max="8706" width="50.140625" customWidth="1"/>
    <col min="8707" max="8707" width="17.140625" customWidth="1"/>
    <col min="8710" max="8710" width="19.5703125" customWidth="1"/>
    <col min="8961" max="8961" width="55.85546875" customWidth="1"/>
    <col min="8962" max="8962" width="50.140625" customWidth="1"/>
    <col min="8963" max="8963" width="17.140625" customWidth="1"/>
    <col min="8966" max="8966" width="19.5703125" customWidth="1"/>
    <col min="9217" max="9217" width="55.85546875" customWidth="1"/>
    <col min="9218" max="9218" width="50.140625" customWidth="1"/>
    <col min="9219" max="9219" width="17.140625" customWidth="1"/>
    <col min="9222" max="9222" width="19.5703125" customWidth="1"/>
    <col min="9473" max="9473" width="55.85546875" customWidth="1"/>
    <col min="9474" max="9474" width="50.140625" customWidth="1"/>
    <col min="9475" max="9475" width="17.140625" customWidth="1"/>
    <col min="9478" max="9478" width="19.5703125" customWidth="1"/>
    <col min="9729" max="9729" width="55.85546875" customWidth="1"/>
    <col min="9730" max="9730" width="50.140625" customWidth="1"/>
    <col min="9731" max="9731" width="17.140625" customWidth="1"/>
    <col min="9734" max="9734" width="19.5703125" customWidth="1"/>
    <col min="9985" max="9985" width="55.85546875" customWidth="1"/>
    <col min="9986" max="9986" width="50.140625" customWidth="1"/>
    <col min="9987" max="9987" width="17.140625" customWidth="1"/>
    <col min="9990" max="9990" width="19.5703125" customWidth="1"/>
    <col min="10241" max="10241" width="55.85546875" customWidth="1"/>
    <col min="10242" max="10242" width="50.140625" customWidth="1"/>
    <col min="10243" max="10243" width="17.140625" customWidth="1"/>
    <col min="10246" max="10246" width="19.5703125" customWidth="1"/>
    <col min="10497" max="10497" width="55.85546875" customWidth="1"/>
    <col min="10498" max="10498" width="50.140625" customWidth="1"/>
    <col min="10499" max="10499" width="17.140625" customWidth="1"/>
    <col min="10502" max="10502" width="19.5703125" customWidth="1"/>
    <col min="10753" max="10753" width="55.85546875" customWidth="1"/>
    <col min="10754" max="10754" width="50.140625" customWidth="1"/>
    <col min="10755" max="10755" width="17.140625" customWidth="1"/>
    <col min="10758" max="10758" width="19.5703125" customWidth="1"/>
    <col min="11009" max="11009" width="55.85546875" customWidth="1"/>
    <col min="11010" max="11010" width="50.140625" customWidth="1"/>
    <col min="11011" max="11011" width="17.140625" customWidth="1"/>
    <col min="11014" max="11014" width="19.5703125" customWidth="1"/>
    <col min="11265" max="11265" width="55.85546875" customWidth="1"/>
    <col min="11266" max="11266" width="50.140625" customWidth="1"/>
    <col min="11267" max="11267" width="17.140625" customWidth="1"/>
    <col min="11270" max="11270" width="19.5703125" customWidth="1"/>
    <col min="11521" max="11521" width="55.85546875" customWidth="1"/>
    <col min="11522" max="11522" width="50.140625" customWidth="1"/>
    <col min="11523" max="11523" width="17.140625" customWidth="1"/>
    <col min="11526" max="11526" width="19.5703125" customWidth="1"/>
    <col min="11777" max="11777" width="55.85546875" customWidth="1"/>
    <col min="11778" max="11778" width="50.140625" customWidth="1"/>
    <col min="11779" max="11779" width="17.140625" customWidth="1"/>
    <col min="11782" max="11782" width="19.5703125" customWidth="1"/>
    <col min="12033" max="12033" width="55.85546875" customWidth="1"/>
    <col min="12034" max="12034" width="50.140625" customWidth="1"/>
    <col min="12035" max="12035" width="17.140625" customWidth="1"/>
    <col min="12038" max="12038" width="19.5703125" customWidth="1"/>
    <col min="12289" max="12289" width="55.85546875" customWidth="1"/>
    <col min="12290" max="12290" width="50.140625" customWidth="1"/>
    <col min="12291" max="12291" width="17.140625" customWidth="1"/>
    <col min="12294" max="12294" width="19.5703125" customWidth="1"/>
    <col min="12545" max="12545" width="55.85546875" customWidth="1"/>
    <col min="12546" max="12546" width="50.140625" customWidth="1"/>
    <col min="12547" max="12547" width="17.140625" customWidth="1"/>
    <col min="12550" max="12550" width="19.5703125" customWidth="1"/>
    <col min="12801" max="12801" width="55.85546875" customWidth="1"/>
    <col min="12802" max="12802" width="50.140625" customWidth="1"/>
    <col min="12803" max="12803" width="17.140625" customWidth="1"/>
    <col min="12806" max="12806" width="19.5703125" customWidth="1"/>
    <col min="13057" max="13057" width="55.85546875" customWidth="1"/>
    <col min="13058" max="13058" width="50.140625" customWidth="1"/>
    <col min="13059" max="13059" width="17.140625" customWidth="1"/>
    <col min="13062" max="13062" width="19.5703125" customWidth="1"/>
    <col min="13313" max="13313" width="55.85546875" customWidth="1"/>
    <col min="13314" max="13314" width="50.140625" customWidth="1"/>
    <col min="13315" max="13315" width="17.140625" customWidth="1"/>
    <col min="13318" max="13318" width="19.5703125" customWidth="1"/>
    <col min="13569" max="13569" width="55.85546875" customWidth="1"/>
    <col min="13570" max="13570" width="50.140625" customWidth="1"/>
    <col min="13571" max="13571" width="17.140625" customWidth="1"/>
    <col min="13574" max="13574" width="19.5703125" customWidth="1"/>
    <col min="13825" max="13825" width="55.85546875" customWidth="1"/>
    <col min="13826" max="13826" width="50.140625" customWidth="1"/>
    <col min="13827" max="13827" width="17.140625" customWidth="1"/>
    <col min="13830" max="13830" width="19.5703125" customWidth="1"/>
    <col min="14081" max="14081" width="55.85546875" customWidth="1"/>
    <col min="14082" max="14082" width="50.140625" customWidth="1"/>
    <col min="14083" max="14083" width="17.140625" customWidth="1"/>
    <col min="14086" max="14086" width="19.5703125" customWidth="1"/>
    <col min="14337" max="14337" width="55.85546875" customWidth="1"/>
    <col min="14338" max="14338" width="50.140625" customWidth="1"/>
    <col min="14339" max="14339" width="17.140625" customWidth="1"/>
    <col min="14342" max="14342" width="19.5703125" customWidth="1"/>
    <col min="14593" max="14593" width="55.85546875" customWidth="1"/>
    <col min="14594" max="14594" width="50.140625" customWidth="1"/>
    <col min="14595" max="14595" width="17.140625" customWidth="1"/>
    <col min="14598" max="14598" width="19.5703125" customWidth="1"/>
    <col min="14849" max="14849" width="55.85546875" customWidth="1"/>
    <col min="14850" max="14850" width="50.140625" customWidth="1"/>
    <col min="14851" max="14851" width="17.140625" customWidth="1"/>
    <col min="14854" max="14854" width="19.5703125" customWidth="1"/>
    <col min="15105" max="15105" width="55.85546875" customWidth="1"/>
    <col min="15106" max="15106" width="50.140625" customWidth="1"/>
    <col min="15107" max="15107" width="17.140625" customWidth="1"/>
    <col min="15110" max="15110" width="19.5703125" customWidth="1"/>
    <col min="15361" max="15361" width="55.85546875" customWidth="1"/>
    <col min="15362" max="15362" width="50.140625" customWidth="1"/>
    <col min="15363" max="15363" width="17.140625" customWidth="1"/>
    <col min="15366" max="15366" width="19.5703125" customWidth="1"/>
    <col min="15617" max="15617" width="55.85546875" customWidth="1"/>
    <col min="15618" max="15618" width="50.140625" customWidth="1"/>
    <col min="15619" max="15619" width="17.140625" customWidth="1"/>
    <col min="15622" max="15622" width="19.5703125" customWidth="1"/>
    <col min="15873" max="15873" width="55.85546875" customWidth="1"/>
    <col min="15874" max="15874" width="50.140625" customWidth="1"/>
    <col min="15875" max="15875" width="17.140625" customWidth="1"/>
    <col min="15878" max="15878" width="19.5703125" customWidth="1"/>
    <col min="16129" max="16129" width="55.85546875" customWidth="1"/>
    <col min="16130" max="16130" width="50.140625" customWidth="1"/>
    <col min="16131" max="16131" width="17.140625" customWidth="1"/>
    <col min="16134" max="16134" width="19.5703125" customWidth="1"/>
  </cols>
  <sheetData>
    <row r="1" spans="1:3" ht="15" customHeight="1" x14ac:dyDescent="0.25">
      <c r="A1" s="346" t="s">
        <v>21</v>
      </c>
      <c r="B1" s="346" t="s">
        <v>28</v>
      </c>
      <c r="C1" s="123"/>
    </row>
    <row r="2" spans="1:3" ht="15" customHeight="1" x14ac:dyDescent="0.25">
      <c r="A2" s="346"/>
      <c r="B2" s="346"/>
      <c r="C2" s="123"/>
    </row>
    <row r="3" spans="1:3" ht="37.5" customHeight="1" x14ac:dyDescent="0.25">
      <c r="A3" s="124" t="s">
        <v>106</v>
      </c>
      <c r="B3" s="346" t="s">
        <v>107</v>
      </c>
      <c r="C3" s="346"/>
    </row>
    <row r="4" spans="1:3" ht="37.5" x14ac:dyDescent="0.25">
      <c r="A4" s="125" t="s">
        <v>108</v>
      </c>
      <c r="B4" s="347" t="s">
        <v>109</v>
      </c>
      <c r="C4" s="347"/>
    </row>
    <row r="5" spans="1:3" ht="24" customHeight="1" x14ac:dyDescent="0.25">
      <c r="A5" s="125" t="s">
        <v>110</v>
      </c>
      <c r="B5" s="347" t="s">
        <v>111</v>
      </c>
      <c r="C5" s="347"/>
    </row>
    <row r="6" spans="1:3" ht="15.75" x14ac:dyDescent="0.25">
      <c r="A6" s="126"/>
      <c r="B6" s="127"/>
      <c r="C6" s="128"/>
    </row>
    <row r="7" spans="1:3" x14ac:dyDescent="0.25">
      <c r="A7" s="129"/>
      <c r="B7" s="130"/>
      <c r="C7" s="123"/>
    </row>
    <row r="8" spans="1:3" x14ac:dyDescent="0.25">
      <c r="A8" s="129"/>
      <c r="B8" s="130"/>
      <c r="C8" s="123"/>
    </row>
    <row r="9" spans="1:3" ht="18.75" x14ac:dyDescent="0.25">
      <c r="A9" s="339" t="s">
        <v>135</v>
      </c>
      <c r="B9" s="339"/>
      <c r="C9" s="339"/>
    </row>
    <row r="10" spans="1:3" ht="18.75" x14ac:dyDescent="0.25">
      <c r="A10" s="339" t="s">
        <v>112</v>
      </c>
      <c r="B10" s="339"/>
      <c r="C10" s="339"/>
    </row>
    <row r="11" spans="1:3" ht="18.75" x14ac:dyDescent="0.25">
      <c r="A11" s="340" t="s">
        <v>113</v>
      </c>
      <c r="B11" s="340"/>
      <c r="C11" s="340"/>
    </row>
    <row r="12" spans="1:3" ht="18.75" x14ac:dyDescent="0.25">
      <c r="A12" s="340" t="s">
        <v>114</v>
      </c>
      <c r="B12" s="340"/>
      <c r="C12" s="340"/>
    </row>
    <row r="13" spans="1:3" x14ac:dyDescent="0.25">
      <c r="A13" s="131" t="s">
        <v>115</v>
      </c>
    </row>
    <row r="14" spans="1:3" s="137" customFormat="1" ht="18.75" x14ac:dyDescent="0.3">
      <c r="A14" s="134" t="s">
        <v>116</v>
      </c>
      <c r="B14" s="135"/>
      <c r="C14" s="136">
        <v>43462</v>
      </c>
    </row>
    <row r="15" spans="1:3" x14ac:dyDescent="0.25">
      <c r="A15" s="138"/>
    </row>
    <row r="16" spans="1:3" ht="103.5" customHeight="1" x14ac:dyDescent="0.25">
      <c r="A16" s="341" t="s">
        <v>117</v>
      </c>
      <c r="B16" s="342"/>
      <c r="C16" s="343"/>
    </row>
    <row r="17" spans="1:6" ht="42.75" customHeight="1" x14ac:dyDescent="0.25">
      <c r="A17" s="341" t="s">
        <v>149</v>
      </c>
      <c r="B17" s="342"/>
      <c r="C17" s="343"/>
    </row>
    <row r="18" spans="1:6" ht="97.5" customHeight="1" x14ac:dyDescent="0.25">
      <c r="A18" s="344" t="s">
        <v>153</v>
      </c>
      <c r="B18" s="344"/>
      <c r="C18" s="345"/>
    </row>
    <row r="19" spans="1:6" ht="18.75" x14ac:dyDescent="0.25">
      <c r="A19" s="337" t="s">
        <v>118</v>
      </c>
      <c r="B19" s="337"/>
      <c r="C19" s="337"/>
    </row>
    <row r="20" spans="1:6" ht="39.75" customHeight="1" x14ac:dyDescent="0.25">
      <c r="A20" s="333" t="s">
        <v>150</v>
      </c>
      <c r="B20" s="333"/>
      <c r="C20" s="139">
        <f>Лист1!Q37</f>
        <v>1740974.8661999998</v>
      </c>
    </row>
    <row r="21" spans="1:6" ht="42.75" customHeight="1" x14ac:dyDescent="0.25">
      <c r="A21" s="333" t="s">
        <v>151</v>
      </c>
      <c r="B21" s="333"/>
      <c r="C21" s="140">
        <f>ROUND(C20*0.18,2)</f>
        <v>313375.48</v>
      </c>
    </row>
    <row r="22" spans="1:6" ht="39" customHeight="1" x14ac:dyDescent="0.25">
      <c r="A22" s="333" t="s">
        <v>152</v>
      </c>
      <c r="B22" s="333"/>
      <c r="C22" s="140">
        <f>ROUND(C20+C21,2)</f>
        <v>2054350.35</v>
      </c>
    </row>
    <row r="23" spans="1:6" ht="18.75" x14ac:dyDescent="0.25">
      <c r="A23" s="330" t="s">
        <v>119</v>
      </c>
      <c r="B23" s="331"/>
      <c r="C23" s="332"/>
    </row>
    <row r="24" spans="1:6" s="177" customFormat="1" ht="38.25" customHeight="1" x14ac:dyDescent="0.25">
      <c r="A24" s="338" t="s">
        <v>152</v>
      </c>
      <c r="B24" s="338"/>
      <c r="C24" s="175">
        <f>C22</f>
        <v>2054350.35</v>
      </c>
      <c r="D24" s="176"/>
    </row>
    <row r="25" spans="1:6" ht="18.75" x14ac:dyDescent="0.25">
      <c r="A25" s="330" t="s">
        <v>120</v>
      </c>
      <c r="B25" s="331"/>
      <c r="C25" s="332"/>
    </row>
    <row r="26" spans="1:6" s="177" customFormat="1" ht="18.75" x14ac:dyDescent="0.25">
      <c r="A26" s="333" t="s">
        <v>134</v>
      </c>
      <c r="B26" s="333"/>
      <c r="C26" s="178">
        <f>C22-C24</f>
        <v>0</v>
      </c>
      <c r="D26" s="176"/>
    </row>
    <row r="27" spans="1:6" ht="18.75" x14ac:dyDescent="0.25">
      <c r="A27" s="334"/>
      <c r="B27" s="335"/>
      <c r="C27" s="336"/>
    </row>
    <row r="28" spans="1:6" ht="18.75" x14ac:dyDescent="0.25">
      <c r="A28" s="337" t="s">
        <v>121</v>
      </c>
      <c r="B28" s="337"/>
      <c r="C28" s="337"/>
      <c r="F28" s="141"/>
    </row>
    <row r="29" spans="1:6" ht="15.75" x14ac:dyDescent="0.25">
      <c r="A29" s="142"/>
      <c r="B29" s="142"/>
      <c r="F29" s="141"/>
    </row>
    <row r="30" spans="1:6" ht="15.75" x14ac:dyDescent="0.25">
      <c r="A30" s="142"/>
      <c r="B30" s="142"/>
      <c r="F30" s="141"/>
    </row>
    <row r="31" spans="1:6" ht="15.75" x14ac:dyDescent="0.25">
      <c r="A31" s="142"/>
      <c r="B31" s="142"/>
      <c r="F31" s="141"/>
    </row>
    <row r="32" spans="1:6" ht="18.75" x14ac:dyDescent="0.25">
      <c r="A32" s="143" t="s">
        <v>122</v>
      </c>
      <c r="B32" s="143" t="s">
        <v>123</v>
      </c>
      <c r="C32" s="123"/>
    </row>
    <row r="33" spans="1:3" ht="18.75" x14ac:dyDescent="0.3">
      <c r="A33" s="144" t="s">
        <v>106</v>
      </c>
      <c r="B33" s="329" t="s">
        <v>107</v>
      </c>
      <c r="C33" s="329"/>
    </row>
    <row r="34" spans="1:3" x14ac:dyDescent="0.25">
      <c r="C34" s="123"/>
    </row>
    <row r="35" spans="1:3" ht="18.75" x14ac:dyDescent="0.25">
      <c r="A35" s="143" t="s">
        <v>124</v>
      </c>
      <c r="B35" s="143" t="s">
        <v>125</v>
      </c>
      <c r="C35" s="123"/>
    </row>
    <row r="36" spans="1:3" x14ac:dyDescent="0.25">
      <c r="C36" s="123"/>
    </row>
    <row r="37" spans="1:3" ht="18.75" x14ac:dyDescent="0.3">
      <c r="A37" s="170" t="s">
        <v>131</v>
      </c>
      <c r="B37" s="329" t="s">
        <v>126</v>
      </c>
      <c r="C37" s="329"/>
    </row>
    <row r="38" spans="1:3" ht="18.75" x14ac:dyDescent="0.25">
      <c r="A38" s="143" t="s">
        <v>127</v>
      </c>
      <c r="B38" s="143" t="s">
        <v>127</v>
      </c>
      <c r="C38" s="123"/>
    </row>
    <row r="39" spans="1:3" ht="15.75" x14ac:dyDescent="0.25">
      <c r="A39" s="145"/>
      <c r="B39" s="146"/>
      <c r="C39" s="123"/>
    </row>
    <row r="40" spans="1:3" ht="15.75" x14ac:dyDescent="0.25">
      <c r="A40" s="147"/>
      <c r="B40" s="146"/>
    </row>
    <row r="41" spans="1:3" x14ac:dyDescent="0.25">
      <c r="A41" s="145"/>
    </row>
    <row r="45" spans="1:3" ht="15.75" x14ac:dyDescent="0.25">
      <c r="A45" s="146"/>
      <c r="B45" s="146"/>
    </row>
  </sheetData>
  <mergeCells count="24">
    <mergeCell ref="A9:C9"/>
    <mergeCell ref="A1:A2"/>
    <mergeCell ref="B1:B2"/>
    <mergeCell ref="B3:C3"/>
    <mergeCell ref="B4:C4"/>
    <mergeCell ref="B5:C5"/>
    <mergeCell ref="A24:B24"/>
    <mergeCell ref="A10:C10"/>
    <mergeCell ref="A11:C11"/>
    <mergeCell ref="A12:C12"/>
    <mergeCell ref="A16:C16"/>
    <mergeCell ref="A17:C17"/>
    <mergeCell ref="A18:C18"/>
    <mergeCell ref="A19:C19"/>
    <mergeCell ref="A20:B20"/>
    <mergeCell ref="A21:B21"/>
    <mergeCell ref="A22:B22"/>
    <mergeCell ref="A23:C23"/>
    <mergeCell ref="B37:C37"/>
    <mergeCell ref="A25:C25"/>
    <mergeCell ref="A26:B26"/>
    <mergeCell ref="A27:C27"/>
    <mergeCell ref="A28:C28"/>
    <mergeCell ref="B33:C33"/>
  </mergeCells>
  <pageMargins left="0.7" right="0.7" top="0.75" bottom="0.75" header="0.3" footer="0.3"/>
  <pageSetup paperSize="9" scale="6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6"/>
  <sheetViews>
    <sheetView tabSelected="1" view="pageBreakPreview" zoomScale="90" zoomScaleNormal="100" zoomScaleSheetLayoutView="90" workbookViewId="0">
      <selection activeCell="X25" sqref="X25"/>
    </sheetView>
  </sheetViews>
  <sheetFormatPr defaultRowHeight="15" x14ac:dyDescent="0.25"/>
  <cols>
    <col min="1" max="1" width="4.5703125" style="57" customWidth="1"/>
    <col min="2" max="2" width="8.85546875" style="111" customWidth="1"/>
    <col min="3" max="3" width="12.28515625" style="111" customWidth="1"/>
    <col min="4" max="4" width="11.85546875" style="111" customWidth="1"/>
    <col min="5" max="5" width="4.28515625" style="111" customWidth="1"/>
    <col min="6" max="6" width="5.85546875" style="111" customWidth="1"/>
    <col min="7" max="7" width="15.85546875" style="111" customWidth="1"/>
    <col min="8" max="8" width="13" style="111" customWidth="1"/>
    <col min="9" max="9" width="5.5703125" style="172" customWidth="1"/>
    <col min="10" max="10" width="5.85546875" style="111" customWidth="1"/>
    <col min="11" max="11" width="4.5703125" style="111" customWidth="1"/>
    <col min="12" max="12" width="9.42578125" style="111" customWidth="1"/>
    <col min="13" max="13" width="9.140625" style="111" customWidth="1"/>
    <col min="14" max="14" width="2.140625" style="111" customWidth="1"/>
    <col min="15" max="15" width="6.42578125" style="111" customWidth="1"/>
    <col min="16" max="16" width="3" style="111" customWidth="1"/>
    <col min="17" max="17" width="10.140625" style="111" customWidth="1"/>
    <col min="18" max="18" width="11.28515625" style="58" customWidth="1"/>
  </cols>
  <sheetData>
    <row r="1" spans="1:33" s="149" customFormat="1" x14ac:dyDescent="0.25">
      <c r="A1" s="148" t="s">
        <v>22</v>
      </c>
      <c r="J1" s="150" t="s">
        <v>20</v>
      </c>
      <c r="K1" s="151"/>
      <c r="Q1" s="152"/>
    </row>
    <row r="2" spans="1:33" s="154" customFormat="1" x14ac:dyDescent="0.25">
      <c r="A2" s="153"/>
      <c r="Q2" s="155"/>
      <c r="R2" s="156"/>
    </row>
    <row r="3" spans="1:33" s="149" customFormat="1" x14ac:dyDescent="0.25">
      <c r="A3" s="148" t="s">
        <v>21</v>
      </c>
      <c r="J3" s="148" t="s">
        <v>28</v>
      </c>
      <c r="K3" s="151"/>
      <c r="Q3" s="151"/>
      <c r="R3" s="157"/>
    </row>
    <row r="4" spans="1:33" s="149" customFormat="1" ht="46.5" customHeight="1" x14ac:dyDescent="0.2">
      <c r="A4" s="353" t="s">
        <v>132</v>
      </c>
      <c r="B4" s="353"/>
      <c r="C4" s="353"/>
      <c r="D4" s="353"/>
      <c r="E4" s="158"/>
      <c r="F4" s="158"/>
      <c r="G4" s="159"/>
      <c r="J4" s="385" t="s">
        <v>128</v>
      </c>
      <c r="K4" s="385"/>
      <c r="L4" s="385"/>
      <c r="M4" s="385"/>
      <c r="N4" s="385"/>
      <c r="O4" s="385"/>
      <c r="P4" s="385"/>
      <c r="R4" s="160"/>
      <c r="U4" s="160"/>
      <c r="V4" s="160"/>
      <c r="W4" s="160"/>
    </row>
    <row r="5" spans="1:33" s="154" customFormat="1" x14ac:dyDescent="0.25">
      <c r="A5" s="153"/>
      <c r="I5" s="161"/>
      <c r="Q5" s="155"/>
      <c r="R5" s="156"/>
    </row>
    <row r="6" spans="1:33" s="149" customFormat="1" ht="15.75" x14ac:dyDescent="0.25">
      <c r="A6" s="162"/>
      <c r="B6" s="162"/>
      <c r="C6" s="162"/>
      <c r="D6" s="163" t="s">
        <v>133</v>
      </c>
      <c r="J6" s="164"/>
      <c r="K6" s="165"/>
      <c r="L6" s="164"/>
      <c r="M6" s="162"/>
      <c r="N6" s="162"/>
      <c r="O6" s="166" t="s">
        <v>129</v>
      </c>
      <c r="R6" s="158"/>
      <c r="S6" s="150"/>
      <c r="T6" s="150"/>
    </row>
    <row r="7" spans="1:33" s="149" customFormat="1" x14ac:dyDescent="0.25">
      <c r="A7" s="167" t="s">
        <v>29</v>
      </c>
      <c r="B7" s="168"/>
      <c r="C7" s="149" t="s">
        <v>130</v>
      </c>
      <c r="E7" s="160"/>
      <c r="J7" s="169" t="s">
        <v>29</v>
      </c>
      <c r="K7" s="162"/>
      <c r="L7" s="162"/>
      <c r="M7" s="149" t="s">
        <v>130</v>
      </c>
      <c r="R7" s="157"/>
      <c r="Y7" s="148"/>
      <c r="Z7" s="160"/>
      <c r="AD7" s="148"/>
      <c r="AG7" s="151"/>
    </row>
    <row r="8" spans="1:33" s="149" customFormat="1" x14ac:dyDescent="0.25">
      <c r="A8" s="167"/>
      <c r="E8" s="160"/>
      <c r="J8" s="169"/>
      <c r="R8" s="157"/>
      <c r="Y8" s="148"/>
      <c r="Z8" s="160"/>
      <c r="AD8" s="148"/>
      <c r="AG8" s="151"/>
    </row>
    <row r="9" spans="1:33" x14ac:dyDescent="0.25">
      <c r="A9" s="354" t="s">
        <v>136</v>
      </c>
      <c r="B9" s="354"/>
      <c r="C9" s="354"/>
      <c r="D9" s="354"/>
      <c r="E9" s="354"/>
      <c r="F9" s="354"/>
      <c r="G9" s="354"/>
      <c r="H9" s="354"/>
      <c r="I9" s="354"/>
      <c r="J9" s="354"/>
      <c r="K9" s="354"/>
      <c r="L9" s="354"/>
      <c r="M9" s="354"/>
      <c r="N9" s="354"/>
      <c r="O9" s="354"/>
      <c r="P9" s="354"/>
      <c r="Q9" s="354"/>
      <c r="R9" s="354"/>
    </row>
    <row r="10" spans="1:33" x14ac:dyDescent="0.25">
      <c r="A10" s="355" t="s">
        <v>17</v>
      </c>
      <c r="B10" s="355"/>
      <c r="C10" s="355"/>
      <c r="D10" s="355"/>
      <c r="E10" s="355"/>
      <c r="F10" s="355"/>
      <c r="G10" s="355"/>
      <c r="H10" s="355"/>
      <c r="I10" s="355"/>
      <c r="J10" s="355"/>
      <c r="K10" s="355"/>
      <c r="L10" s="355"/>
      <c r="M10" s="355"/>
      <c r="N10" s="355"/>
      <c r="O10" s="355"/>
      <c r="P10" s="355"/>
      <c r="Q10" s="355"/>
      <c r="R10" s="355"/>
    </row>
    <row r="11" spans="1:33" x14ac:dyDescent="0.25">
      <c r="G11" s="174"/>
    </row>
    <row r="12" spans="1:33" ht="27.75" customHeight="1" x14ac:dyDescent="0.25">
      <c r="A12" s="356" t="s">
        <v>18</v>
      </c>
      <c r="B12" s="357"/>
      <c r="C12" s="357"/>
      <c r="D12" s="357"/>
      <c r="E12" s="358"/>
      <c r="F12" s="359" t="s">
        <v>137</v>
      </c>
      <c r="G12" s="360"/>
      <c r="H12" s="360"/>
      <c r="I12" s="360"/>
      <c r="J12" s="360"/>
      <c r="K12" s="360"/>
      <c r="L12" s="360"/>
      <c r="M12" s="360"/>
      <c r="N12" s="360"/>
      <c r="O12" s="360"/>
      <c r="P12" s="360"/>
      <c r="Q12" s="360"/>
      <c r="R12" s="361"/>
    </row>
    <row r="13" spans="1:33" x14ac:dyDescent="0.25">
      <c r="A13" s="362" t="s">
        <v>0</v>
      </c>
      <c r="B13" s="363"/>
      <c r="C13" s="363"/>
      <c r="D13" s="363"/>
      <c r="E13" s="364"/>
      <c r="F13" s="365" t="s">
        <v>30</v>
      </c>
      <c r="G13" s="366"/>
      <c r="H13" s="366"/>
      <c r="I13" s="366"/>
      <c r="J13" s="366"/>
      <c r="K13" s="366"/>
      <c r="L13" s="366"/>
      <c r="M13" s="366"/>
      <c r="N13" s="366"/>
      <c r="O13" s="366"/>
      <c r="P13" s="366"/>
      <c r="Q13" s="366"/>
      <c r="R13" s="367"/>
    </row>
    <row r="14" spans="1:33" x14ac:dyDescent="0.25">
      <c r="A14" s="179"/>
      <c r="B14" s="180"/>
      <c r="C14" s="180"/>
      <c r="D14" s="180"/>
      <c r="E14" s="1"/>
      <c r="F14" s="122"/>
      <c r="G14" s="1"/>
      <c r="H14" s="1"/>
      <c r="I14" s="181"/>
      <c r="J14" s="1"/>
      <c r="K14" s="1"/>
      <c r="L14" s="1"/>
      <c r="M14" s="1"/>
      <c r="N14" s="1"/>
      <c r="O14" s="1"/>
      <c r="P14" s="1"/>
      <c r="Q14" s="1"/>
      <c r="R14" s="1"/>
    </row>
    <row r="15" spans="1:33" ht="15.75" thickBot="1" x14ac:dyDescent="0.3"/>
    <row r="16" spans="1:33" ht="25.5" x14ac:dyDescent="0.25">
      <c r="A16" s="182" t="s">
        <v>1</v>
      </c>
      <c r="B16" s="368" t="s">
        <v>2</v>
      </c>
      <c r="C16" s="369"/>
      <c r="D16" s="370"/>
      <c r="E16" s="368" t="s">
        <v>3</v>
      </c>
      <c r="F16" s="369"/>
      <c r="G16" s="369"/>
      <c r="H16" s="371" t="s">
        <v>4</v>
      </c>
      <c r="I16" s="372"/>
      <c r="J16" s="372"/>
      <c r="K16" s="372"/>
      <c r="L16" s="372"/>
      <c r="M16" s="372"/>
      <c r="N16" s="372"/>
      <c r="O16" s="372"/>
      <c r="P16" s="372"/>
      <c r="Q16" s="372"/>
      <c r="R16" s="274" t="s">
        <v>5</v>
      </c>
    </row>
    <row r="17" spans="1:18" ht="15.75" thickBot="1" x14ac:dyDescent="0.3">
      <c r="A17" s="183">
        <v>1</v>
      </c>
      <c r="B17" s="348">
        <v>2</v>
      </c>
      <c r="C17" s="348"/>
      <c r="D17" s="348"/>
      <c r="E17" s="349">
        <v>3</v>
      </c>
      <c r="F17" s="349"/>
      <c r="G17" s="350"/>
      <c r="H17" s="351">
        <v>4</v>
      </c>
      <c r="I17" s="352"/>
      <c r="J17" s="352"/>
      <c r="K17" s="352"/>
      <c r="L17" s="352"/>
      <c r="M17" s="352"/>
      <c r="N17" s="352"/>
      <c r="O17" s="352"/>
      <c r="P17" s="352"/>
      <c r="Q17" s="352"/>
      <c r="R17" s="275">
        <v>5</v>
      </c>
    </row>
    <row r="18" spans="1:18" ht="15.75" thickBot="1" x14ac:dyDescent="0.3">
      <c r="A18" s="374" t="s">
        <v>99</v>
      </c>
      <c r="B18" s="375"/>
      <c r="C18" s="375"/>
      <c r="D18" s="375"/>
      <c r="E18" s="375"/>
      <c r="F18" s="375"/>
      <c r="G18" s="375"/>
      <c r="H18" s="375"/>
      <c r="I18" s="375"/>
      <c r="J18" s="375"/>
      <c r="K18" s="375"/>
      <c r="L18" s="375"/>
      <c r="M18" s="375"/>
      <c r="N18" s="375"/>
      <c r="O18" s="375"/>
      <c r="P18" s="375"/>
      <c r="Q18" s="375"/>
      <c r="R18" s="376"/>
    </row>
    <row r="19" spans="1:18" x14ac:dyDescent="0.25">
      <c r="A19" s="184">
        <v>1</v>
      </c>
      <c r="B19" s="377" t="s">
        <v>138</v>
      </c>
      <c r="C19" s="378"/>
      <c r="D19" s="379"/>
      <c r="E19" s="185"/>
      <c r="F19" s="186"/>
      <c r="G19" s="187"/>
      <c r="H19" s="188">
        <f>C28</f>
        <v>114300</v>
      </c>
      <c r="I19" s="6" t="s">
        <v>6</v>
      </c>
      <c r="J19" s="380">
        <f>F24</f>
        <v>1.2</v>
      </c>
      <c r="K19" s="380"/>
      <c r="L19" s="6" t="s">
        <v>6</v>
      </c>
      <c r="M19" s="189">
        <f>Q27</f>
        <v>1.2117</v>
      </c>
      <c r="N19" s="189" t="s">
        <v>6</v>
      </c>
      <c r="O19" s="6">
        <v>1.3</v>
      </c>
      <c r="P19" s="190"/>
      <c r="Q19" s="191"/>
      <c r="R19" s="192">
        <f>ROUND((H19*J19*M19*O19),2)</f>
        <v>216055.8</v>
      </c>
    </row>
    <row r="20" spans="1:18" x14ac:dyDescent="0.25">
      <c r="A20" s="193"/>
      <c r="B20" s="193" t="s">
        <v>12</v>
      </c>
      <c r="C20" s="121">
        <v>2380</v>
      </c>
      <c r="D20" s="194" t="s">
        <v>13</v>
      </c>
      <c r="E20" s="195" t="s">
        <v>7</v>
      </c>
      <c r="F20" s="114"/>
      <c r="G20" s="196"/>
      <c r="H20" s="115"/>
      <c r="I20" s="115"/>
      <c r="J20" s="115"/>
      <c r="K20" s="115"/>
      <c r="L20" s="116" t="s">
        <v>98</v>
      </c>
      <c r="M20" s="116" t="s">
        <v>27</v>
      </c>
      <c r="N20" s="115"/>
      <c r="O20" s="116" t="s">
        <v>26</v>
      </c>
      <c r="P20" s="116"/>
      <c r="Q20" s="115"/>
      <c r="R20" s="197"/>
    </row>
    <row r="21" spans="1:18" x14ac:dyDescent="0.25">
      <c r="A21" s="193"/>
      <c r="B21" s="193"/>
      <c r="C21" s="121"/>
      <c r="D21" s="194"/>
      <c r="E21" s="195"/>
      <c r="F21" s="114"/>
      <c r="G21" s="196"/>
      <c r="H21" s="381" t="s">
        <v>139</v>
      </c>
      <c r="I21" s="382"/>
      <c r="J21" s="382"/>
      <c r="K21" s="198"/>
      <c r="L21" s="199">
        <v>0</v>
      </c>
      <c r="M21" s="200">
        <f>ROUND(L21/C20,2)</f>
        <v>0</v>
      </c>
      <c r="N21" s="200" t="s">
        <v>23</v>
      </c>
      <c r="O21" s="201">
        <f>F24</f>
        <v>1.2</v>
      </c>
      <c r="P21" s="201" t="s">
        <v>97</v>
      </c>
      <c r="Q21" s="202">
        <f>ROUND(M21*O21,4)</f>
        <v>0</v>
      </c>
      <c r="R21" s="197"/>
    </row>
    <row r="22" spans="1:18" x14ac:dyDescent="0.25">
      <c r="A22" s="193"/>
      <c r="B22" s="193"/>
      <c r="C22" s="57"/>
      <c r="D22" s="194"/>
      <c r="E22" s="113" t="s">
        <v>15</v>
      </c>
      <c r="F22" s="113">
        <v>0.3</v>
      </c>
      <c r="G22" s="203" t="s">
        <v>100</v>
      </c>
      <c r="H22" s="383" t="s">
        <v>95</v>
      </c>
      <c r="I22" s="373"/>
      <c r="J22" s="373"/>
      <c r="K22" s="173"/>
      <c r="L22" s="204">
        <v>186</v>
      </c>
      <c r="M22" s="171">
        <f>ROUND(L22/C20,2)</f>
        <v>0.08</v>
      </c>
      <c r="N22" s="171" t="s">
        <v>23</v>
      </c>
      <c r="O22" s="118">
        <v>1</v>
      </c>
      <c r="P22" s="118" t="s">
        <v>97</v>
      </c>
      <c r="Q22" s="205">
        <f>ROUND(M22*O22,4)</f>
        <v>0.08</v>
      </c>
      <c r="R22" s="197"/>
    </row>
    <row r="23" spans="1:18" ht="31.5" x14ac:dyDescent="0.25">
      <c r="A23" s="206"/>
      <c r="B23" s="206"/>
      <c r="C23" s="207"/>
      <c r="D23" s="208"/>
      <c r="E23" s="209"/>
      <c r="F23" s="210"/>
      <c r="G23" s="211"/>
      <c r="H23" s="383" t="s">
        <v>139</v>
      </c>
      <c r="I23" s="373"/>
      <c r="J23" s="373"/>
      <c r="K23" s="212"/>
      <c r="L23" s="213">
        <v>1960</v>
      </c>
      <c r="M23" s="214">
        <f>ROUND(L23/C20,4)</f>
        <v>0.82350000000000001</v>
      </c>
      <c r="N23" s="214" t="s">
        <v>23</v>
      </c>
      <c r="O23" s="215">
        <f>F25</f>
        <v>1.2</v>
      </c>
      <c r="P23" s="215" t="s">
        <v>97</v>
      </c>
      <c r="Q23" s="216">
        <f>ROUND(M23*O23,4)</f>
        <v>0.98819999999999997</v>
      </c>
      <c r="R23" s="50"/>
    </row>
    <row r="24" spans="1:18" x14ac:dyDescent="0.25">
      <c r="A24" s="193"/>
      <c r="B24" s="217" t="s">
        <v>14</v>
      </c>
      <c r="C24" s="119"/>
      <c r="D24" s="194">
        <v>4</v>
      </c>
      <c r="E24" s="218" t="s">
        <v>8</v>
      </c>
      <c r="F24" s="113">
        <v>1.2</v>
      </c>
      <c r="G24" s="203" t="s">
        <v>102</v>
      </c>
      <c r="H24" s="383" t="s">
        <v>94</v>
      </c>
      <c r="I24" s="373"/>
      <c r="J24" s="373"/>
      <c r="K24" s="173"/>
      <c r="L24" s="204">
        <v>186</v>
      </c>
      <c r="M24" s="204">
        <f>ROUND(L24/C20,4)</f>
        <v>7.8200000000000006E-2</v>
      </c>
      <c r="N24" s="171" t="s">
        <v>23</v>
      </c>
      <c r="O24" s="118">
        <v>0.3</v>
      </c>
      <c r="P24" s="118" t="s">
        <v>97</v>
      </c>
      <c r="Q24" s="205">
        <f t="shared" ref="Q24:Q25" si="0">ROUND(M24*O24,4)</f>
        <v>2.35E-2</v>
      </c>
      <c r="R24" s="197"/>
    </row>
    <row r="25" spans="1:18" x14ac:dyDescent="0.25">
      <c r="A25" s="193"/>
      <c r="B25" s="218"/>
      <c r="C25" s="113"/>
      <c r="D25" s="203"/>
      <c r="E25" s="113" t="s">
        <v>15</v>
      </c>
      <c r="F25" s="113">
        <v>1.2</v>
      </c>
      <c r="G25" s="203" t="s">
        <v>101</v>
      </c>
      <c r="H25" s="383" t="s">
        <v>96</v>
      </c>
      <c r="I25" s="373"/>
      <c r="J25" s="373"/>
      <c r="K25" s="173"/>
      <c r="L25" s="204">
        <v>234</v>
      </c>
      <c r="M25" s="171">
        <f>ROUND(L25/C20,2)</f>
        <v>0.1</v>
      </c>
      <c r="N25" s="171" t="s">
        <v>23</v>
      </c>
      <c r="O25" s="118">
        <f>F25</f>
        <v>1.2</v>
      </c>
      <c r="P25" s="118" t="s">
        <v>97</v>
      </c>
      <c r="Q25" s="205">
        <f t="shared" si="0"/>
        <v>0.12</v>
      </c>
      <c r="R25" s="197"/>
    </row>
    <row r="26" spans="1:18" ht="26.25" x14ac:dyDescent="0.25">
      <c r="A26" s="193"/>
      <c r="B26" s="218" t="s">
        <v>9</v>
      </c>
      <c r="C26" s="120">
        <v>19.100000000000001</v>
      </c>
      <c r="D26" s="203" t="s">
        <v>140</v>
      </c>
      <c r="E26" s="113" t="s">
        <v>15</v>
      </c>
      <c r="F26" s="113">
        <v>1</v>
      </c>
      <c r="G26" s="203" t="s">
        <v>141</v>
      </c>
      <c r="H26" s="381" t="s">
        <v>104</v>
      </c>
      <c r="I26" s="382"/>
      <c r="J26" s="382"/>
      <c r="K26" s="198"/>
      <c r="L26" s="199">
        <v>0</v>
      </c>
      <c r="M26" s="199">
        <f>ROUND(L26/C20,4)</f>
        <v>0</v>
      </c>
      <c r="N26" s="200" t="s">
        <v>23</v>
      </c>
      <c r="O26" s="201" t="s">
        <v>103</v>
      </c>
      <c r="P26" s="201" t="s">
        <v>97</v>
      </c>
      <c r="Q26" s="202">
        <f>ROUND(M26*1.2*0.3,4)</f>
        <v>0</v>
      </c>
      <c r="R26" s="197"/>
    </row>
    <row r="27" spans="1:18" x14ac:dyDescent="0.25">
      <c r="A27" s="193"/>
      <c r="B27" s="218" t="s">
        <v>10</v>
      </c>
      <c r="C27" s="113">
        <v>0.04</v>
      </c>
      <c r="D27" s="203"/>
      <c r="E27" s="218"/>
      <c r="F27" s="113"/>
      <c r="G27" s="203"/>
      <c r="H27" s="219" t="s">
        <v>24</v>
      </c>
      <c r="I27" s="220"/>
      <c r="J27" s="220"/>
      <c r="K27" s="220"/>
      <c r="L27" s="221"/>
      <c r="M27" s="220"/>
      <c r="N27" s="220"/>
      <c r="O27" s="220"/>
      <c r="P27" s="220"/>
      <c r="Q27" s="222">
        <f>Q21+Q22+Q23+Q24+Q25+Q26</f>
        <v>1.2117</v>
      </c>
      <c r="R27" s="197"/>
    </row>
    <row r="28" spans="1:18" ht="15.75" thickBot="1" x14ac:dyDescent="0.3">
      <c r="A28" s="193"/>
      <c r="B28" s="217" t="s">
        <v>11</v>
      </c>
      <c r="C28" s="223">
        <f>ROUND((C26+C27*C20)*1000,2)</f>
        <v>114300</v>
      </c>
      <c r="D28" s="224"/>
      <c r="E28" s="225"/>
      <c r="F28" s="226"/>
      <c r="G28" s="227"/>
      <c r="H28" s="228"/>
      <c r="I28" s="229"/>
      <c r="J28" s="5"/>
      <c r="K28" s="5"/>
      <c r="L28" s="230"/>
      <c r="M28" s="5"/>
      <c r="N28" s="5"/>
      <c r="O28" s="5"/>
      <c r="P28" s="5"/>
      <c r="Q28" s="231"/>
      <c r="R28" s="232"/>
    </row>
    <row r="29" spans="1:18" x14ac:dyDescent="0.25">
      <c r="A29" s="184">
        <v>2</v>
      </c>
      <c r="B29" s="377" t="s">
        <v>105</v>
      </c>
      <c r="C29" s="378"/>
      <c r="D29" s="379"/>
      <c r="E29" s="185"/>
      <c r="F29" s="186"/>
      <c r="G29" s="187"/>
      <c r="H29" s="233">
        <f>C34</f>
        <v>249570</v>
      </c>
      <c r="I29" s="113" t="s">
        <v>6</v>
      </c>
      <c r="J29" s="234">
        <v>1</v>
      </c>
      <c r="K29" s="235" t="s">
        <v>6</v>
      </c>
      <c r="L29" s="236">
        <f>Q33</f>
        <v>1</v>
      </c>
      <c r="M29" s="115"/>
      <c r="N29" s="115"/>
      <c r="O29" s="115"/>
      <c r="P29" s="190"/>
      <c r="Q29" s="191"/>
      <c r="R29" s="192">
        <f>C34*J29*L29</f>
        <v>249570</v>
      </c>
    </row>
    <row r="30" spans="1:18" x14ac:dyDescent="0.25">
      <c r="A30" s="193"/>
      <c r="B30" s="193" t="s">
        <v>12</v>
      </c>
      <c r="C30" s="57">
        <f>(L30)</f>
        <v>234</v>
      </c>
      <c r="D30" s="194" t="s">
        <v>13</v>
      </c>
      <c r="E30" s="195" t="s">
        <v>7</v>
      </c>
      <c r="F30" s="114"/>
      <c r="G30" s="196"/>
      <c r="H30" s="373" t="s">
        <v>142</v>
      </c>
      <c r="I30" s="373"/>
      <c r="J30" s="373"/>
      <c r="K30" s="237"/>
      <c r="L30" s="238">
        <v>234</v>
      </c>
      <c r="M30" s="117">
        <f>ROUND(L30/C30,2)</f>
        <v>1</v>
      </c>
      <c r="N30" s="117" t="s">
        <v>23</v>
      </c>
      <c r="O30" s="118">
        <v>1</v>
      </c>
      <c r="P30" s="118" t="s">
        <v>97</v>
      </c>
      <c r="Q30" s="205">
        <f>ROUND(M30*O30,4)</f>
        <v>1</v>
      </c>
      <c r="R30" s="239"/>
    </row>
    <row r="31" spans="1:18" x14ac:dyDescent="0.25">
      <c r="A31" s="193"/>
      <c r="B31" s="193"/>
      <c r="C31" s="57"/>
      <c r="D31" s="194"/>
      <c r="E31" s="113" t="s">
        <v>15</v>
      </c>
      <c r="F31" s="113">
        <v>1</v>
      </c>
      <c r="G31" s="203" t="s">
        <v>141</v>
      </c>
      <c r="H31" s="373"/>
      <c r="I31" s="373"/>
      <c r="J31" s="373"/>
      <c r="K31" s="173"/>
      <c r="L31" s="238"/>
      <c r="M31" s="117"/>
      <c r="N31" s="117"/>
      <c r="O31" s="118"/>
      <c r="P31" s="118"/>
      <c r="Q31" s="205"/>
      <c r="R31" s="239"/>
    </row>
    <row r="32" spans="1:18" x14ac:dyDescent="0.25">
      <c r="A32" s="193"/>
      <c r="B32" s="218" t="s">
        <v>9</v>
      </c>
      <c r="C32" s="120">
        <v>49.5</v>
      </c>
      <c r="D32" s="203" t="s">
        <v>143</v>
      </c>
      <c r="E32" s="113" t="s">
        <v>15</v>
      </c>
      <c r="F32" s="113">
        <v>0.3</v>
      </c>
      <c r="G32" s="203" t="s">
        <v>100</v>
      </c>
      <c r="H32" s="382" t="s">
        <v>144</v>
      </c>
      <c r="I32" s="382"/>
      <c r="J32" s="382"/>
      <c r="K32" s="198"/>
      <c r="L32" s="240"/>
      <c r="M32" s="241">
        <f>ROUND(L32/C30,2)</f>
        <v>0</v>
      </c>
      <c r="N32" s="241" t="s">
        <v>23</v>
      </c>
      <c r="O32" s="201">
        <v>1.2</v>
      </c>
      <c r="P32" s="201" t="s">
        <v>97</v>
      </c>
      <c r="Q32" s="202">
        <f>ROUND(M32*O32,4)</f>
        <v>0</v>
      </c>
      <c r="R32" s="239"/>
    </row>
    <row r="33" spans="1:18" x14ac:dyDescent="0.25">
      <c r="A33" s="193"/>
      <c r="B33" s="218" t="s">
        <v>10</v>
      </c>
      <c r="C33" s="113">
        <v>0.85499999999999998</v>
      </c>
      <c r="D33" s="203"/>
      <c r="E33" s="242" t="s">
        <v>15</v>
      </c>
      <c r="F33" s="242">
        <v>1.2</v>
      </c>
      <c r="G33" s="243" t="s">
        <v>145</v>
      </c>
      <c r="H33" s="51"/>
      <c r="I33" s="244"/>
      <c r="J33" s="4"/>
      <c r="K33" s="4"/>
      <c r="L33" s="4"/>
      <c r="M33" s="4"/>
      <c r="N33" s="4"/>
      <c r="O33" s="4"/>
      <c r="P33" s="4"/>
      <c r="Q33" s="245">
        <f>Q30+Q31+Q32</f>
        <v>1</v>
      </c>
      <c r="R33" s="239"/>
    </row>
    <row r="34" spans="1:18" ht="15.75" thickBot="1" x14ac:dyDescent="0.3">
      <c r="A34" s="246"/>
      <c r="B34" s="247" t="s">
        <v>11</v>
      </c>
      <c r="C34" s="248">
        <f>(C32+C33*C30)*1000</f>
        <v>249570</v>
      </c>
      <c r="D34" s="249"/>
      <c r="E34" s="225"/>
      <c r="F34" s="226"/>
      <c r="G34" s="227"/>
      <c r="H34" s="228"/>
      <c r="I34" s="229"/>
      <c r="J34" s="5"/>
      <c r="K34" s="5"/>
      <c r="L34" s="5"/>
      <c r="M34" s="5"/>
      <c r="N34" s="5"/>
      <c r="O34" s="5"/>
      <c r="P34" s="5"/>
      <c r="Q34" s="250"/>
      <c r="R34" s="251"/>
    </row>
    <row r="35" spans="1:18" ht="15.75" thickBot="1" x14ac:dyDescent="0.3">
      <c r="A35" s="252">
        <v>3</v>
      </c>
      <c r="B35" s="253" t="s">
        <v>24</v>
      </c>
      <c r="C35" s="254"/>
      <c r="D35" s="255"/>
      <c r="E35" s="256"/>
      <c r="F35" s="256"/>
      <c r="G35" s="257"/>
      <c r="H35" s="258"/>
      <c r="I35" s="259"/>
      <c r="J35" s="260"/>
      <c r="K35" s="260"/>
      <c r="L35" s="260"/>
      <c r="M35" s="260"/>
      <c r="N35" s="260"/>
      <c r="O35" s="260"/>
      <c r="P35" s="260"/>
      <c r="Q35" s="260"/>
      <c r="R35" s="261">
        <f>R19+R29</f>
        <v>465625.8</v>
      </c>
    </row>
    <row r="36" spans="1:18" ht="64.5" thickBot="1" x14ac:dyDescent="0.3">
      <c r="A36" s="262">
        <v>4</v>
      </c>
      <c r="B36" s="388" t="s">
        <v>146</v>
      </c>
      <c r="C36" s="388"/>
      <c r="D36" s="388"/>
      <c r="E36" s="185" t="s">
        <v>8</v>
      </c>
      <c r="F36" s="186">
        <v>3.7389999999999999</v>
      </c>
      <c r="G36" s="263" t="s">
        <v>147</v>
      </c>
      <c r="H36" s="264">
        <f>R35</f>
        <v>465625.8</v>
      </c>
      <c r="I36" s="265" t="s">
        <v>6</v>
      </c>
      <c r="J36" s="266">
        <f>F36</f>
        <v>3.7389999999999999</v>
      </c>
      <c r="K36" s="267"/>
      <c r="L36" s="110"/>
      <c r="M36" s="110"/>
      <c r="N36" s="110"/>
      <c r="O36" s="110"/>
      <c r="P36" s="110"/>
      <c r="Q36" s="110"/>
      <c r="R36" s="268">
        <f>H36*J36</f>
        <v>1740974.8661999998</v>
      </c>
    </row>
    <row r="37" spans="1:18" ht="15.75" thickBot="1" x14ac:dyDescent="0.3">
      <c r="A37" s="269">
        <v>5</v>
      </c>
      <c r="B37" s="389" t="s">
        <v>16</v>
      </c>
      <c r="C37" s="390"/>
      <c r="D37" s="390"/>
      <c r="E37" s="270"/>
      <c r="F37" s="256"/>
      <c r="G37" s="271"/>
      <c r="H37" s="272"/>
      <c r="I37" s="259"/>
      <c r="J37" s="260"/>
      <c r="K37" s="260"/>
      <c r="L37" s="260"/>
      <c r="M37" s="260"/>
      <c r="N37" s="260"/>
      <c r="O37" s="260"/>
      <c r="P37" s="260"/>
      <c r="Q37" s="391">
        <f>R36</f>
        <v>1740974.8661999998</v>
      </c>
      <c r="R37" s="392"/>
    </row>
    <row r="38" spans="1:18" x14ac:dyDescent="0.25">
      <c r="B38" s="112"/>
      <c r="C38" s="112"/>
      <c r="D38" s="112"/>
      <c r="E38" s="112"/>
      <c r="F38" s="112"/>
      <c r="G38" s="112"/>
      <c r="H38" s="112"/>
      <c r="I38" s="112"/>
      <c r="J38" s="172"/>
      <c r="K38" s="172"/>
      <c r="L38" s="172"/>
      <c r="M38" s="172"/>
      <c r="N38" s="172"/>
      <c r="O38" s="172"/>
      <c r="P38" s="172"/>
      <c r="Q38" s="172"/>
      <c r="R38" s="172"/>
    </row>
    <row r="39" spans="1:18" x14ac:dyDescent="0.25">
      <c r="A39" s="393"/>
      <c r="B39" s="393"/>
      <c r="C39" s="393"/>
      <c r="D39" s="393"/>
      <c r="E39" s="393"/>
      <c r="F39" s="393"/>
      <c r="G39" s="393"/>
      <c r="H39" s="393"/>
      <c r="I39" s="393"/>
      <c r="J39" s="393"/>
      <c r="K39" s="393"/>
      <c r="L39" s="393"/>
      <c r="M39" s="393"/>
      <c r="N39" s="393"/>
      <c r="O39" s="393"/>
      <c r="P39" s="181"/>
      <c r="Q39" s="273"/>
      <c r="R39" s="273"/>
    </row>
    <row r="40" spans="1:18" x14ac:dyDescent="0.25">
      <c r="A40" s="59"/>
      <c r="B40" s="386" t="s">
        <v>148</v>
      </c>
      <c r="C40" s="386"/>
      <c r="D40" s="7"/>
      <c r="E40" s="60"/>
      <c r="F40" s="60"/>
      <c r="G40" s="3"/>
      <c r="H40" s="2"/>
      <c r="I40" s="2"/>
      <c r="J40" s="2"/>
      <c r="K40" s="2"/>
      <c r="L40" s="60"/>
      <c r="M40" s="60"/>
      <c r="N40" s="60"/>
      <c r="O40" s="61"/>
      <c r="P40" s="61"/>
      <c r="Q40" s="60"/>
      <c r="R40" s="60"/>
    </row>
    <row r="41" spans="1:18" x14ac:dyDescent="0.25">
      <c r="B41" s="112"/>
      <c r="C41" s="112"/>
      <c r="D41" s="112"/>
      <c r="E41" s="112"/>
      <c r="F41" s="112"/>
      <c r="G41" s="112"/>
      <c r="H41" s="112"/>
      <c r="I41" s="112"/>
      <c r="J41" s="172"/>
      <c r="K41" s="172"/>
      <c r="L41" s="172"/>
      <c r="M41" s="172"/>
      <c r="N41" s="172"/>
      <c r="O41" s="172"/>
      <c r="P41" s="172"/>
      <c r="Q41" s="172"/>
      <c r="R41" s="172"/>
    </row>
    <row r="42" spans="1:18" x14ac:dyDescent="0.25">
      <c r="B42" s="387"/>
      <c r="C42" s="387"/>
      <c r="D42" s="387"/>
    </row>
    <row r="43" spans="1:18" x14ac:dyDescent="0.25">
      <c r="B43" s="384"/>
      <c r="C43" s="384"/>
      <c r="D43" s="384"/>
      <c r="I43" s="384"/>
      <c r="J43" s="384"/>
      <c r="K43" s="384"/>
      <c r="L43" s="384"/>
      <c r="M43" s="384"/>
      <c r="N43" s="384"/>
      <c r="O43" s="384"/>
      <c r="P43" s="384"/>
      <c r="Q43" s="384"/>
      <c r="R43" s="384"/>
    </row>
    <row r="44" spans="1:18" x14ac:dyDescent="0.25">
      <c r="I44" s="384"/>
      <c r="J44" s="384"/>
      <c r="K44" s="384"/>
      <c r="L44" s="384"/>
      <c r="M44" s="384"/>
      <c r="N44" s="384"/>
      <c r="O44" s="384"/>
      <c r="P44" s="384"/>
      <c r="Q44" s="384"/>
      <c r="R44" s="384"/>
    </row>
    <row r="45" spans="1:18" x14ac:dyDescent="0.25">
      <c r="B45" s="384"/>
      <c r="C45" s="384"/>
      <c r="D45" s="384"/>
      <c r="I45" s="384"/>
      <c r="J45" s="384"/>
      <c r="K45" s="384"/>
      <c r="L45" s="384"/>
      <c r="M45" s="384"/>
      <c r="N45" s="384"/>
      <c r="O45" s="384"/>
      <c r="P45" s="384"/>
      <c r="Q45" s="384"/>
      <c r="R45" s="384"/>
    </row>
    <row r="46" spans="1:18" x14ac:dyDescent="0.25">
      <c r="B46" s="384"/>
      <c r="C46" s="384"/>
      <c r="D46" s="384"/>
      <c r="I46" s="384"/>
      <c r="J46" s="384"/>
      <c r="K46" s="384"/>
      <c r="L46" s="384"/>
      <c r="M46" s="384"/>
      <c r="N46" s="384"/>
      <c r="O46" s="384"/>
      <c r="P46" s="384"/>
      <c r="Q46" s="384"/>
      <c r="R46" s="384"/>
    </row>
  </sheetData>
  <mergeCells count="41">
    <mergeCell ref="B46:D46"/>
    <mergeCell ref="I46:R46"/>
    <mergeCell ref="J4:P4"/>
    <mergeCell ref="B40:C40"/>
    <mergeCell ref="B42:D42"/>
    <mergeCell ref="B43:D43"/>
    <mergeCell ref="I43:R43"/>
    <mergeCell ref="I44:R44"/>
    <mergeCell ref="B45:D45"/>
    <mergeCell ref="I45:R45"/>
    <mergeCell ref="H32:J32"/>
    <mergeCell ref="B36:D36"/>
    <mergeCell ref="B37:D37"/>
    <mergeCell ref="Q37:R37"/>
    <mergeCell ref="A39:C39"/>
    <mergeCell ref="D39:O39"/>
    <mergeCell ref="H31:J31"/>
    <mergeCell ref="A18:R18"/>
    <mergeCell ref="B19:D19"/>
    <mergeCell ref="J19:K19"/>
    <mergeCell ref="H21:J21"/>
    <mergeCell ref="H22:J22"/>
    <mergeCell ref="H23:J23"/>
    <mergeCell ref="H24:J24"/>
    <mergeCell ref="H25:J25"/>
    <mergeCell ref="H26:J26"/>
    <mergeCell ref="B29:D29"/>
    <mergeCell ref="H30:J30"/>
    <mergeCell ref="B17:D17"/>
    <mergeCell ref="E17:G17"/>
    <mergeCell ref="H17:Q17"/>
    <mergeCell ref="A4:D4"/>
    <mergeCell ref="A9:R9"/>
    <mergeCell ref="A10:R10"/>
    <mergeCell ref="A12:E12"/>
    <mergeCell ref="F12:R12"/>
    <mergeCell ref="A13:E13"/>
    <mergeCell ref="F13:R13"/>
    <mergeCell ref="B16:D16"/>
    <mergeCell ref="E16:G16"/>
    <mergeCell ref="H16:Q16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Красные линии</vt:lpstr>
      <vt:lpstr>Согласования</vt:lpstr>
      <vt:lpstr>Акт</vt:lpstr>
      <vt:lpstr>Лист1</vt:lpstr>
      <vt:lpstr>Акт!Область_печати</vt:lpstr>
      <vt:lpstr>'Красные линии'!Область_печати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Могучев</dc:creator>
  <cp:lastModifiedBy>Афоничев Александр Николаевич</cp:lastModifiedBy>
  <cp:lastPrinted>2019-01-28T11:38:47Z</cp:lastPrinted>
  <dcterms:created xsi:type="dcterms:W3CDTF">2010-08-25T08:24:22Z</dcterms:created>
  <dcterms:modified xsi:type="dcterms:W3CDTF">2019-09-09T13:09:25Z</dcterms:modified>
</cp:coreProperties>
</file>