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Папки пользователей\Шишканов\14. ДЭПР-ДЖКЖ\4. КЛ_Мантулинская НОВОЕ\"/>
    </mc:Choice>
  </mc:AlternateContent>
  <xr:revisionPtr revIDLastSave="0" documentId="13_ncr:1_{7A9A632C-F159-4550-9DFC-45D9EFF7BB1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КЛ_Мантулинская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1_3">'[1]Смета2 проект_ раб_'!$A$93:$N$96</definedName>
    <definedName name="__1_3_1">'[2]Смета2 проект_ раб_'!$A$93:$N$96</definedName>
    <definedName name="__1_3_10">'[3]Смета2 проект_ раб_'!$A$93:$N$96</definedName>
    <definedName name="__1_3_11">'[2]Смета2 проект_ раб_'!$A$93:$N$96</definedName>
    <definedName name="__1_3_12">'[2]Смета2 проект_ раб_'!$A$93:$N$96</definedName>
    <definedName name="__1_3_13">'[4]Смета2 проект_ раб_'!#REF!</definedName>
    <definedName name="__1_3_14">'[4]Смета2 проект_ раб_'!#REF!</definedName>
    <definedName name="__1_3_2">'[2]Смета2 проект_ раб_'!$A$93:$N$96</definedName>
    <definedName name="__1_3_22">'[5]См_2 проектн'!#REF!</definedName>
    <definedName name="__1_3_23">'[5]См_2 проектн'!#REF!</definedName>
    <definedName name="__1_3_26">'[3]Смета2 проект_ раб_'!$A$93:$N$96</definedName>
    <definedName name="__1_3_27">'[3]Смета2 проект_ раб_'!$A$93:$N$96</definedName>
    <definedName name="__1_3_28">'[2]Смета2 проект_ раб_'!$A$93:$N$96</definedName>
    <definedName name="__1_3_29">'[2]Смета2 проект_ раб_'!$A$93:$N$96</definedName>
    <definedName name="__1_3_3">'[5]См_2 проектн'!#REF!</definedName>
    <definedName name="__1_3_30">'[2]Смета2 проект_ раб_'!$A$93:$N$96</definedName>
    <definedName name="__1_3_31">'[2]Смета2 проект_ раб_'!$A$93:$N$96</definedName>
    <definedName name="__1_3_32">'[3]Смета2 проект_ раб_'!$A$93:$N$96</definedName>
    <definedName name="__1_3_33">'[3]Смета2 проект_ раб_'!$A$93:$N$96</definedName>
    <definedName name="__1_3_34">'[2]Смета2 проект_ раб_'!$A$93:$N$96</definedName>
    <definedName name="__1_3_35">'[3]Смета2 проект_ раб_'!$A$93:$N$96</definedName>
    <definedName name="__1_3_36">'[3]Смета2 проект_ раб_'!$A$93:$N$96</definedName>
    <definedName name="__1_3_37">'[3]Смета2 проект_ раб_'!$A$93:$N$96</definedName>
    <definedName name="__1_3_38">'[3]Смета2 проект_ раб_'!$A$93:$N$96</definedName>
    <definedName name="__1_3_39">'[3]Смета2 проект_ раб_'!$A$93:$N$96</definedName>
    <definedName name="__1_3_42">'[3]Смета2 проект_ раб_'!$A$93:$N$96</definedName>
    <definedName name="__1_3_43">'[3]Смета2 проект_ раб_'!$A$93:$N$96</definedName>
    <definedName name="__1_3_45">'[3]Смета2 проект_ раб_'!$A$93:$N$96</definedName>
    <definedName name="__1_3_46">'[3]Смета2 проект_ раб_'!$A$93:$N$96</definedName>
    <definedName name="__1_3_48">'[5]См_2 проектн'!#REF!</definedName>
    <definedName name="__1_3_49">'[5]См_2 проектн'!#REF!</definedName>
    <definedName name="__1_3_50">'[5]См_2 проектн'!#REF!</definedName>
    <definedName name="__1_3_51">'[2]Смета2 проект_ раб_'!$A$93:$N$96</definedName>
    <definedName name="__1_3_52">'[2]Смета2 проект_ раб_'!$A$93:$N$96</definedName>
    <definedName name="__1_3_6">'[2]Смета2 проект_ раб_'!$A$93:$N$96</definedName>
    <definedName name="__1_3_7">'[6]Смета2 проект_ раб_'!$A$93:$N$96</definedName>
    <definedName name="__1_3_70">'[6]Смета2 проект_ раб_'!$A$93:$N$96</definedName>
    <definedName name="__1_3_71">'[6]Смета2 проект_ раб_'!$A$93:$N$96</definedName>
    <definedName name="__1_3_72">'[2]Смета2 проект_ раб_'!$A$93:$N$96</definedName>
    <definedName name="__1_3_73">'[2]Смета2 проект_ раб_'!$A$93:$N$96</definedName>
    <definedName name="__1_3_74">'[5]См_2 проектн'!#REF!</definedName>
    <definedName name="__1_3_75">'[5]См_2 проектн'!#REF!</definedName>
    <definedName name="__1_3_76">'[5]См_2 проектн'!#REF!</definedName>
    <definedName name="__1_3_77">'[5]См_2 проектн'!#REF!</definedName>
    <definedName name="__1_3_78">'[5]См_2 проектн'!#REF!</definedName>
    <definedName name="__1_3_79">'[5]См_2 проектн'!#REF!</definedName>
    <definedName name="__1_3_8">'[6]Смета2 проект_ раб_'!$A$93:$N$96</definedName>
    <definedName name="__1_3_9">'[3]Смета2 проект_ раб_'!$A$93:$N$96</definedName>
    <definedName name="_1">'[1]Смета2 проект_ раб_'!#REF!</definedName>
    <definedName name="_1_1">'[2]Смета2 проект_ раб_'!#REF!</definedName>
    <definedName name="_1_10">'[3]Смета2 проект_ раб_'!#REF!</definedName>
    <definedName name="_1_11">'[2]Смета2 проект_ раб_'!#REF!</definedName>
    <definedName name="_1_12">'[2]Смета2 проект_ раб_'!#REF!</definedName>
    <definedName name="_1_13">'[3]Смета2 проект_ раб_'!#REF!</definedName>
    <definedName name="_1_14">'[3]Смета2 проект_ раб_'!#REF!</definedName>
    <definedName name="_1_2">'[2]Смета2 проект_ раб_'!#REF!</definedName>
    <definedName name="_1_26">'[3]Смета2 проект_ раб_'!#REF!</definedName>
    <definedName name="_1_27">'[3]Смета2 проект_ раб_'!#REF!</definedName>
    <definedName name="_1_28">'[2]Смета2 проект_ раб_'!#REF!</definedName>
    <definedName name="_1_29">'[2]Смета2 проект_ раб_'!#REF!</definedName>
    <definedName name="_1_3">'[7]См_2 Шатурс сети  проект работы'!#REF!</definedName>
    <definedName name="_1_3_1">'[8]См_2 Шатурс сети  проект работы'!#REF!</definedName>
    <definedName name="_1_3_10">'[9]См_2 Шатурс сети  проект работы'!#REF!</definedName>
    <definedName name="_1_3_11">'[8]См_2 Шатурс сети  проект работы'!#REF!</definedName>
    <definedName name="_1_3_12">'[8]См_2 Шатурс сети  проект работы'!#REF!</definedName>
    <definedName name="_1_3_13">'[10]смета 2 проект_ работы'!#REF!</definedName>
    <definedName name="_1_3_14">'[10]смета 2 проект_ работы'!#REF!</definedName>
    <definedName name="_1_3_2">'[8]См_2 Шатурс сети  проект работы'!#REF!</definedName>
    <definedName name="_1_3_22">'[11]См_2 Октябр сети  проект работы'!#REF!</definedName>
    <definedName name="_1_3_23">'[11]См_2 Октябр сети  проект работы'!#REF!</definedName>
    <definedName name="_1_3_26">'[9]См_2 Шатурс сети  проект работы'!#REF!</definedName>
    <definedName name="_1_3_27">'[9]См_2 Шатурс сети  проект работы'!#REF!</definedName>
    <definedName name="_1_3_28">'[8]См_2 Шатурс сети  проект работы'!#REF!</definedName>
    <definedName name="_1_3_29">'[8]См_2 Шатурс сети  проект работы'!#REF!</definedName>
    <definedName name="_1_3_3">'[11]См_2 Октябр сети  проект работы'!#REF!</definedName>
    <definedName name="_1_3_30">'[8]См_2 Шатурс сети  проект работы'!#REF!</definedName>
    <definedName name="_1_3_31">'[8]См_2 Шатурс сети  проект работы'!#REF!</definedName>
    <definedName name="_1_3_32">'[9]См_2 Шатурс сети  проект работы'!#REF!</definedName>
    <definedName name="_1_3_33">'[9]См_2 Шатурс сети  проект работы'!#REF!</definedName>
    <definedName name="_1_3_34">'[8]См_2 Шатурс сети  проект работы'!#REF!</definedName>
    <definedName name="_1_3_35">'[9]См_2 Шатурс сети  проект работы'!#REF!</definedName>
    <definedName name="_1_3_36">'[9]См_2 Шатурс сети  проект работы'!#REF!</definedName>
    <definedName name="_1_3_37">'[9]См_2 Шатурс сети  проект работы'!#REF!</definedName>
    <definedName name="_1_3_38">'[9]См_2 Шатурс сети  проект работы'!#REF!</definedName>
    <definedName name="_1_3_39">'[9]См_2 Шатурс сети  проект работы'!#REF!</definedName>
    <definedName name="_1_3_42">'[9]См_2 Шатурс сети  проект работы'!#REF!</definedName>
    <definedName name="_1_3_43">'[9]См_2 Шатурс сети  проект работы'!#REF!</definedName>
    <definedName name="_1_3_45">'[9]См_2 Шатурс сети  проект работы'!#REF!</definedName>
    <definedName name="_1_3_46">'[9]См_2 Шатурс сети  проект работы'!#REF!</definedName>
    <definedName name="_1_3_48">'[11]См_2 Октябр сети  проект работы'!#REF!</definedName>
    <definedName name="_1_3_49">'[11]См_2 Октябр сети  проект работы'!#REF!</definedName>
    <definedName name="_1_3_50">'[11]См_2 Октябр сети  проект работы'!#REF!</definedName>
    <definedName name="_1_3_51">'[8]См_2 Шатурс сети  проект работы'!#REF!</definedName>
    <definedName name="_1_3_52">'[8]См_2 Шатурс сети  проект работы'!#REF!</definedName>
    <definedName name="_1_3_6">'[8]См_2 Шатурс сети  проект работы'!#REF!</definedName>
    <definedName name="_1_3_7">'[12]См_2 Шатурс сети  проект работы'!#REF!</definedName>
    <definedName name="_1_3_70">'[12]См_2 Шатурс сети  проект работы'!#REF!</definedName>
    <definedName name="_1_3_71">'[12]См_2 Шатурс сети  проект работы'!#REF!</definedName>
    <definedName name="_1_3_72">'[8]См_2 Шатурс сети  проект работы'!#REF!</definedName>
    <definedName name="_1_3_73">'[8]См_2 Шатурс сети  проект работы'!#REF!</definedName>
    <definedName name="_1_3_74">'[11]См_2 Октябр сети  проект работы'!#REF!</definedName>
    <definedName name="_1_3_75">'[11]См_2 Октябр сети  проект работы'!#REF!</definedName>
    <definedName name="_1_3_76">'[11]См_2 Октябр сети  проект работы'!#REF!</definedName>
    <definedName name="_1_3_77">'[11]См_2 Октябр сети  проект работы'!#REF!</definedName>
    <definedName name="_1_3_78">'[11]См_2 Октябр сети  проект работы'!#REF!</definedName>
    <definedName name="_1_3_79">'[11]См_2 Октябр сети  проект работы'!#REF!</definedName>
    <definedName name="_1_3_8">'[12]См_2 Шатурс сети  проект работы'!#REF!</definedName>
    <definedName name="_1_3_9">'[9]См_2 Шатурс сети  проект работы'!#REF!</definedName>
    <definedName name="_1_30">'[2]Смета2 проект_ раб_'!#REF!</definedName>
    <definedName name="_1_31">'[2]Смета2 проект_ раб_'!#REF!</definedName>
    <definedName name="_1_32">'[3]Смета2 проект_ раб_'!#REF!</definedName>
    <definedName name="_1_33">'[3]Смета2 проект_ раб_'!#REF!</definedName>
    <definedName name="_1_34">'[2]Смета2 проект_ раб_'!#REF!</definedName>
    <definedName name="_1_35">'[3]Смета2 проект_ раб_'!#REF!</definedName>
    <definedName name="_1_36">'[3]Смета2 проект_ раб_'!#REF!</definedName>
    <definedName name="_1_37">'[3]Смета2 проект_ раб_'!#REF!</definedName>
    <definedName name="_1_38">'[3]Смета2 проект_ раб_'!#REF!</definedName>
    <definedName name="_1_39">'[3]Смета2 проект_ раб_'!#REF!</definedName>
    <definedName name="_1_42">'[3]Смета2 проект_ раб_'!#REF!</definedName>
    <definedName name="_1_43">'[3]Смета2 проект_ раб_'!#REF!</definedName>
    <definedName name="_1_45">'[3]Смета2 проект_ раб_'!#REF!</definedName>
    <definedName name="_1_46">'[3]Смета2 проект_ раб_'!#REF!</definedName>
    <definedName name="_1_48">'[2]Смета2 проект_ раб_'!#REF!</definedName>
    <definedName name="_1_49">'[2]Смета2 проект_ раб_'!#REF!</definedName>
    <definedName name="_1_5">'[7]См_2 Шатурс сети  проект работы'!#REF!</definedName>
    <definedName name="_1_5_1">'[8]См_2 Шатурс сети  проект работы'!#REF!</definedName>
    <definedName name="_1_5_10">'[9]См_2 Шатурс сети  проект работы'!#REF!</definedName>
    <definedName name="_1_5_11">'[8]См_2 Шатурс сети  проект работы'!#REF!</definedName>
    <definedName name="_1_5_12">'[8]См_2 Шатурс сети  проект работы'!#REF!</definedName>
    <definedName name="_1_5_13">'[9]См_2 Шатурс сети  проект работы'!#REF!</definedName>
    <definedName name="_1_5_14">'[9]См_2 Шатурс сети  проект работы'!#REF!</definedName>
    <definedName name="_1_5_2">'[8]См_2 Шатурс сети  проект работы'!#REF!</definedName>
    <definedName name="_1_5_22">'[13]смета 2 проект_ работы'!#REF!</definedName>
    <definedName name="_1_5_23">'[13]смета 2 проект_ работы'!#REF!</definedName>
    <definedName name="_1_5_26">'[9]См_2 Шатурс сети  проект работы'!#REF!</definedName>
    <definedName name="_1_5_27">'[9]См_2 Шатурс сети  проект работы'!#REF!</definedName>
    <definedName name="_1_5_28">'[8]См_2 Шатурс сети  проект работы'!#REF!</definedName>
    <definedName name="_1_5_29">'[8]См_2 Шатурс сети  проект работы'!#REF!</definedName>
    <definedName name="_1_5_3">'[13]смета 2 проект_ работы'!#REF!</definedName>
    <definedName name="_1_5_30">'[8]См_2 Шатурс сети  проект работы'!#REF!</definedName>
    <definedName name="_1_5_31">'[8]См_2 Шатурс сети  проект работы'!#REF!</definedName>
    <definedName name="_1_5_32">'[9]См_2 Шатурс сети  проект работы'!#REF!</definedName>
    <definedName name="_1_5_33">'[9]См_2 Шатурс сети  проект работы'!#REF!</definedName>
    <definedName name="_1_5_34">'[8]См_2 Шатурс сети  проект работы'!#REF!</definedName>
    <definedName name="_1_5_35">'[9]См_2 Шатурс сети  проект работы'!#REF!</definedName>
    <definedName name="_1_5_36">'[9]См_2 Шатурс сети  проект работы'!#REF!</definedName>
    <definedName name="_1_5_37">'[9]См_2 Шатурс сети  проект работы'!#REF!</definedName>
    <definedName name="_1_5_38">'[9]См_2 Шатурс сети  проект работы'!#REF!</definedName>
    <definedName name="_1_5_39">'[9]См_2 Шатурс сети  проект работы'!#REF!</definedName>
    <definedName name="_1_5_42">'[9]См_2 Шатурс сети  проект работы'!#REF!</definedName>
    <definedName name="_1_5_43">'[9]См_2 Шатурс сети  проект работы'!#REF!</definedName>
    <definedName name="_1_5_45">'[9]См_2 Шатурс сети  проект работы'!#REF!</definedName>
    <definedName name="_1_5_46">'[9]См_2 Шатурс сети  проект работы'!#REF!</definedName>
    <definedName name="_1_5_48">'[13]смета 2 проект_ работы'!#REF!</definedName>
    <definedName name="_1_5_49">'[13]смета 2 проект_ работы'!#REF!</definedName>
    <definedName name="_1_5_50">'[13]смета 2 проект_ работы'!#REF!</definedName>
    <definedName name="_1_5_51">'[8]См_2 Шатурс сети  проект работы'!#REF!</definedName>
    <definedName name="_1_5_52">'[8]См_2 Шатурс сети  проект работы'!#REF!</definedName>
    <definedName name="_1_5_6">'[8]См_2 Шатурс сети  проект работы'!#REF!</definedName>
    <definedName name="_1_5_7">'[12]См_2 Шатурс сети  проект работы'!#REF!</definedName>
    <definedName name="_1_5_70">'[12]См_2 Шатурс сети  проект работы'!#REF!</definedName>
    <definedName name="_1_5_71">'[12]См_2 Шатурс сети  проект работы'!#REF!</definedName>
    <definedName name="_1_5_72">'[8]См_2 Шатурс сети  проект работы'!#REF!</definedName>
    <definedName name="_1_5_73">'[8]См_2 Шатурс сети  проект работы'!#REF!</definedName>
    <definedName name="_1_5_74">'[13]смета 2 проект_ работы'!#REF!</definedName>
    <definedName name="_1_5_75">'[13]смета 2 проект_ работы'!#REF!</definedName>
    <definedName name="_1_5_76">'[13]смета 2 проект_ работы'!#REF!</definedName>
    <definedName name="_1_5_77">'[13]смета 2 проект_ работы'!#REF!</definedName>
    <definedName name="_1_5_78">'[13]смета 2 проект_ работы'!#REF!</definedName>
    <definedName name="_1_5_79">'[13]смета 2 проект_ работы'!#REF!</definedName>
    <definedName name="_1_5_8">'[12]См_2 Шатурс сети  проект работы'!#REF!</definedName>
    <definedName name="_1_5_9">'[9]См_2 Шатурс сети  проект работы'!#REF!</definedName>
    <definedName name="_1_51">'[2]Смета2 проект_ раб_'!#REF!</definedName>
    <definedName name="_1_52">'[2]Смета2 проект_ раб_'!#REF!</definedName>
    <definedName name="_1_6">'[2]Смета2 проект_ раб_'!#REF!</definedName>
    <definedName name="_1_7">'[6]Смета2 проект_ раб_'!#REF!</definedName>
    <definedName name="_1_70">'[6]Смета2 проект_ раб_'!#REF!</definedName>
    <definedName name="_1_71">'[6]Смета2 проект_ раб_'!#REF!</definedName>
    <definedName name="_1_72">'[2]Смета2 проект_ раб_'!#REF!</definedName>
    <definedName name="_1_73">'[2]Смета2 проект_ раб_'!#REF!</definedName>
    <definedName name="_1_8">'[6]Смета2 проект_ раб_'!#REF!</definedName>
    <definedName name="_1_9">'[3]Смета2 проект_ раб_'!#REF!</definedName>
    <definedName name="_19_896">'[7]См_2 Шатурс сети  проект работы'!#REF!</definedName>
    <definedName name="_19_896_1">'[8]См_2 Шатурс сети  проект работы'!#REF!</definedName>
    <definedName name="_19_896_10">'[9]См_2 Шатурс сети  проект работы'!#REF!</definedName>
    <definedName name="_19_896_11">'[8]См_2 Шатурс сети  проект работы'!#REF!</definedName>
    <definedName name="_19_896_12">'[8]См_2 Шатурс сети  проект работы'!#REF!</definedName>
    <definedName name="_19_896_13">'[9]См_2 Шатурс сети  проект работы'!#REF!</definedName>
    <definedName name="_19_896_14">'[9]См_2 Шатурс сети  проект работы'!#REF!</definedName>
    <definedName name="_19_896_2">'[8]См_2 Шатурс сети  проект работы'!#REF!</definedName>
    <definedName name="_19_896_22">'[13]смета 2 проект_ работы'!#REF!</definedName>
    <definedName name="_19_896_23">'[13]смета 2 проект_ работы'!#REF!</definedName>
    <definedName name="_19_896_26">'[9]См_2 Шатурс сети  проект работы'!#REF!</definedName>
    <definedName name="_19_896_27">'[9]См_2 Шатурс сети  проект работы'!#REF!</definedName>
    <definedName name="_19_896_28">'[8]См_2 Шатурс сети  проект работы'!#REF!</definedName>
    <definedName name="_19_896_29">'[8]См_2 Шатурс сети  проект работы'!#REF!</definedName>
    <definedName name="_19_896_3">'[13]смета 2 проект_ работы'!#REF!</definedName>
    <definedName name="_19_896_30">'[8]См_2 Шатурс сети  проект работы'!#REF!</definedName>
    <definedName name="_19_896_31">'[8]См_2 Шатурс сети  проект работы'!#REF!</definedName>
    <definedName name="_19_896_32">'[9]См_2 Шатурс сети  проект работы'!#REF!</definedName>
    <definedName name="_19_896_33">'[9]См_2 Шатурс сети  проект работы'!#REF!</definedName>
    <definedName name="_19_896_34">'[8]См_2 Шатурс сети  проект работы'!#REF!</definedName>
    <definedName name="_19_896_35">'[9]См_2 Шатурс сети  проект работы'!#REF!</definedName>
    <definedName name="_19_896_36">'[9]См_2 Шатурс сети  проект работы'!#REF!</definedName>
    <definedName name="_19_896_37">'[9]См_2 Шатурс сети  проект работы'!#REF!</definedName>
    <definedName name="_19_896_38">'[9]См_2 Шатурс сети  проект работы'!#REF!</definedName>
    <definedName name="_19_896_39">'[9]См_2 Шатурс сети  проект работы'!#REF!</definedName>
    <definedName name="_19_896_42">'[9]См_2 Шатурс сети  проект работы'!#REF!</definedName>
    <definedName name="_19_896_43">'[9]См_2 Шатурс сети  проект работы'!#REF!</definedName>
    <definedName name="_19_896_45">'[9]См_2 Шатурс сети  проект работы'!#REF!</definedName>
    <definedName name="_19_896_46">'[9]См_2 Шатурс сети  проект работы'!#REF!</definedName>
    <definedName name="_19_896_48">'[13]смета 2 проект_ работы'!#REF!</definedName>
    <definedName name="_19_896_49">'[13]смета 2 проект_ работы'!#REF!</definedName>
    <definedName name="_19_896_50">'[13]смета 2 проект_ работы'!#REF!</definedName>
    <definedName name="_19_896_51">'[8]См_2 Шатурс сети  проект работы'!#REF!</definedName>
    <definedName name="_19_896_52">'[8]См_2 Шатурс сети  проект работы'!#REF!</definedName>
    <definedName name="_19_896_6">'[8]См_2 Шатурс сети  проект работы'!#REF!</definedName>
    <definedName name="_19_896_7">'[12]См_2 Шатурс сети  проект работы'!#REF!</definedName>
    <definedName name="_19_896_70">'[12]См_2 Шатурс сети  проект работы'!#REF!</definedName>
    <definedName name="_19_896_71">'[12]См_2 Шатурс сети  проект работы'!#REF!</definedName>
    <definedName name="_19_896_72">'[8]См_2 Шатурс сети  проект работы'!#REF!</definedName>
    <definedName name="_19_896_73">'[8]См_2 Шатурс сети  проект работы'!#REF!</definedName>
    <definedName name="_19_896_74">'[13]смета 2 проект_ работы'!#REF!</definedName>
    <definedName name="_19_896_75">'[13]смета 2 проект_ работы'!#REF!</definedName>
    <definedName name="_19_896_76">'[13]смета 2 проект_ работы'!#REF!</definedName>
    <definedName name="_19_896_77">'[13]смета 2 проект_ работы'!#REF!</definedName>
    <definedName name="_19_896_78">'[13]смета 2 проект_ работы'!#REF!</definedName>
    <definedName name="_19_896_79">'[13]смета 2 проект_ работы'!#REF!</definedName>
    <definedName name="_19_896_8">'[12]См_2 Шатурс сети  проект работы'!#REF!</definedName>
    <definedName name="_19_896_9">'[9]См_2 Шатурс сети  проект работы'!#REF!</definedName>
    <definedName name="_3___1_10_1">'[8]См_2 Шатурс сети  проект работы'!#REF!</definedName>
    <definedName name="баз">[14]См_1!$AN$67</definedName>
    <definedName name="база">'[15]3_пр'!$AM$33</definedName>
    <definedName name="база_4">'[14]4НКУ'!$AH$30</definedName>
    <definedName name="_xlnm.Print_Titles" localSheetId="0">КЛ_Мантулинская!#REF!</definedName>
    <definedName name="изыскание_форма">#REF!</definedName>
    <definedName name="изыскание_форма_1">#REF!</definedName>
    <definedName name="изыскание_форма_10">#REF!</definedName>
    <definedName name="изыскание_форма_11">#REF!</definedName>
    <definedName name="изыскание_форма_13">#REF!</definedName>
    <definedName name="изыскание_форма_14">#REF!</definedName>
    <definedName name="изыскание_форма_19">#REF!</definedName>
    <definedName name="изыскание_форма_2">#REF!</definedName>
    <definedName name="изыскание_форма_21">#REF!</definedName>
    <definedName name="изыскание_форма_24">#REF!</definedName>
    <definedName name="изыскание_форма_25">#REF!</definedName>
    <definedName name="изыскание_форма_26">#REF!</definedName>
    <definedName name="изыскание_форма_27">#REF!</definedName>
    <definedName name="изыскание_форма_28">#REF!</definedName>
    <definedName name="изыскание_форма_29">#REF!</definedName>
    <definedName name="изыскание_форма_30">#REF!</definedName>
    <definedName name="изыскание_форма_31">#REF!</definedName>
    <definedName name="изыскание_форма_32">#REF!</definedName>
    <definedName name="изыскание_форма_33">#REF!</definedName>
    <definedName name="изыскание_форма_34">#REF!</definedName>
    <definedName name="изыскание_форма_35">#REF!</definedName>
    <definedName name="изыскание_форма_36">#REF!</definedName>
    <definedName name="изыскание_форма_37">#REF!</definedName>
    <definedName name="изыскание_форма_38">#REF!</definedName>
    <definedName name="изыскание_форма_39">#REF!</definedName>
    <definedName name="изыскание_форма_42">#REF!</definedName>
    <definedName name="изыскание_форма_43">#REF!</definedName>
    <definedName name="изыскание_форма_45">#REF!</definedName>
    <definedName name="изыскание_форма_46">#REF!</definedName>
    <definedName name="изыскание_форма_48">#REF!</definedName>
    <definedName name="изыскание_форма_49">#REF!</definedName>
    <definedName name="изыскание_форма_6">#REF!</definedName>
    <definedName name="изыскание_форма_7">#REF!</definedName>
    <definedName name="изыскание_форма_70">#REF!</definedName>
    <definedName name="изыскание_форма_71">#REF!</definedName>
    <definedName name="изыскание_форма_72">#REF!</definedName>
    <definedName name="изыскание_форма_73">#REF!</definedName>
    <definedName name="изыскание_форма_8">#REF!</definedName>
    <definedName name="изыскание_форма_9">#REF!</definedName>
    <definedName name="ИНДЕКСЫ">'[7]См_2 Шатурс сети  проект работы'!#REF!</definedName>
    <definedName name="ИНДЕКСЫ_1">'[8]См_2 Шатурс сети  проект работы'!#REF!</definedName>
    <definedName name="ИНДЕКСЫ_10">'[9]См_2 Шатурс сети  проект работы'!#REF!</definedName>
    <definedName name="ИНДЕКСЫ_11">'[8]См_2 Шатурс сети  проект работы'!#REF!</definedName>
    <definedName name="ИНДЕКСЫ_12">'[8]См_2 Шатурс сети  проект работы'!#REF!</definedName>
    <definedName name="ИНДЕКСЫ_13">'[9]См_2 Шатурс сети  проект работы'!#REF!</definedName>
    <definedName name="ИНДЕКСЫ_14">'[9]См_2 Шатурс сети  проект работы'!#REF!</definedName>
    <definedName name="ИНДЕКСЫ_2">'[8]См_2 Шатурс сети  проект работы'!#REF!</definedName>
    <definedName name="ИНДЕКСЫ_22">'[13]смета 2 проект_ работы'!#REF!</definedName>
    <definedName name="ИНДЕКСЫ_23">'[13]смета 2 проект_ работы'!#REF!</definedName>
    <definedName name="ИНДЕКСЫ_26">'[9]См_2 Шатурс сети  проект работы'!#REF!</definedName>
    <definedName name="ИНДЕКСЫ_27">'[9]См_2 Шатурс сети  проект работы'!#REF!</definedName>
    <definedName name="ИНДЕКСЫ_28">'[8]См_2 Шатурс сети  проект работы'!#REF!</definedName>
    <definedName name="ИНДЕКСЫ_29">'[8]См_2 Шатурс сети  проект работы'!#REF!</definedName>
    <definedName name="ИНДЕКСЫ_3">'[13]смета 2 проект_ работы'!#REF!</definedName>
    <definedName name="ИНДЕКСЫ_30">'[8]См_2 Шатурс сети  проект работы'!#REF!</definedName>
    <definedName name="ИНДЕКСЫ_31">'[8]См_2 Шатурс сети  проект работы'!#REF!</definedName>
    <definedName name="ИНДЕКСЫ_32">'[9]См_2 Шатурс сети  проект работы'!#REF!</definedName>
    <definedName name="ИНДЕКСЫ_33">'[9]См_2 Шатурс сети  проект работы'!#REF!</definedName>
    <definedName name="ИНДЕКСЫ_34">'[8]См_2 Шатурс сети  проект работы'!#REF!</definedName>
    <definedName name="ИНДЕКСЫ_35">'[9]См_2 Шатурс сети  проект работы'!#REF!</definedName>
    <definedName name="ИНДЕКСЫ_36">'[9]См_2 Шатурс сети  проект работы'!#REF!</definedName>
    <definedName name="ИНДЕКСЫ_37">'[9]См_2 Шатурс сети  проект работы'!#REF!</definedName>
    <definedName name="ИНДЕКСЫ_38">'[9]См_2 Шатурс сети  проект работы'!#REF!</definedName>
    <definedName name="ИНДЕКСЫ_39">'[9]См_2 Шатурс сети  проект работы'!#REF!</definedName>
    <definedName name="ИНДЕКСЫ_42">'[9]См_2 Шатурс сети  проект работы'!#REF!</definedName>
    <definedName name="ИНДЕКСЫ_43">'[9]См_2 Шатурс сети  проект работы'!#REF!</definedName>
    <definedName name="ИНДЕКСЫ_45">'[9]См_2 Шатурс сети  проект работы'!#REF!</definedName>
    <definedName name="ИНДЕКСЫ_46">'[9]См_2 Шатурс сети  проект работы'!#REF!</definedName>
    <definedName name="ИНДЕКСЫ_48">'[13]смета 2 проект_ работы'!#REF!</definedName>
    <definedName name="ИНДЕКСЫ_49">'[13]смета 2 проект_ работы'!#REF!</definedName>
    <definedName name="ИНДЕКСЫ_50">'[13]смета 2 проект_ работы'!#REF!</definedName>
    <definedName name="ИНДЕКСЫ_51">'[8]См_2 Шатурс сети  проект работы'!#REF!</definedName>
    <definedName name="ИНДЕКСЫ_52">'[8]См_2 Шатурс сети  проект работы'!#REF!</definedName>
    <definedName name="ИНДЕКСЫ_6">'[8]См_2 Шатурс сети  проект работы'!#REF!</definedName>
    <definedName name="ИНДЕКСЫ_7">'[12]См_2 Шатурс сети  проект работы'!#REF!</definedName>
    <definedName name="ИНДЕКСЫ_70">'[12]См_2 Шатурс сети  проект работы'!#REF!</definedName>
    <definedName name="ИНДЕКСЫ_71">'[12]См_2 Шатурс сети  проект работы'!#REF!</definedName>
    <definedName name="ИНДЕКСЫ_72">'[8]См_2 Шатурс сети  проект работы'!#REF!</definedName>
    <definedName name="ИНДЕКСЫ_73">'[8]См_2 Шатурс сети  проект работы'!#REF!</definedName>
    <definedName name="ИНДЕКСЫ_74">'[13]смета 2 проект_ работы'!#REF!</definedName>
    <definedName name="ИНДЕКСЫ_75">'[13]смета 2 проект_ работы'!#REF!</definedName>
    <definedName name="ИНДЕКСЫ_76">'[13]смета 2 проект_ работы'!#REF!</definedName>
    <definedName name="ИНДЕКСЫ_77">'[13]смета 2 проект_ работы'!#REF!</definedName>
    <definedName name="ИНДЕКСЫ_78">'[13]смета 2 проект_ работы'!#REF!</definedName>
    <definedName name="ИНДЕКСЫ_79">'[13]смета 2 проект_ работы'!#REF!</definedName>
    <definedName name="ИНДЕКСЫ_8">'[12]См_2 Шатурс сети  проект работы'!#REF!</definedName>
    <definedName name="ИНДЕКСЫ_9">'[9]См_2 Шатурс сети  проект работы'!#REF!</definedName>
    <definedName name="май">'[1]Смета2 проект_ раб_'!$A$93:$N$96</definedName>
    <definedName name="ната">'[16]См_2 Шатурс сети  проект работы'!#REF!</definedName>
    <definedName name="_xlnm.Print_Area" localSheetId="0">КЛ_Мантулинская!$A$1:$R$37</definedName>
    <definedName name="света">'[8]См_2 Шатурс сети  проект работы'!#REF!</definedName>
    <definedName name="см_">'[14]4НКУ'!$AO$26</definedName>
    <definedName name="см_1б">'[15]1_из'!$U$52</definedName>
    <definedName name="см_2">'[17]2РЗ'!$AF$116</definedName>
    <definedName name="см_2_база">'[17]2РЗ'!$AF$117</definedName>
    <definedName name="см_3">'[17]3конф'!$L$40</definedName>
    <definedName name="см_3_база">'[17]3конф'!$M$43</definedName>
    <definedName name="см_3пр">'[15]3_пр'!$AM$31</definedName>
    <definedName name="см_4">'[15]4_РЗ'!$AM$80</definedName>
    <definedName name="см_4б">'[15]4_РЗ'!$AM$81</definedName>
    <definedName name="см_5">'[15]5_конф'!$L$37</definedName>
    <definedName name="см_5б">'[15]5_конф'!$L$39</definedName>
    <definedName name="см_6">'[15]6_НКУ'!$AN$30</definedName>
    <definedName name="см_6б">'[15]6_НКУ'!$AN$31</definedName>
    <definedName name="смета">'[18]См_2 Шатурс сети  проект работы'!#REF!</definedName>
    <definedName name="смета_7">'[19]См_2 Шатурс сети  проект работы'!#REF!</definedName>
    <definedName name="смета_8">'[19]См_2 Шатурс сети  проект работы'!#REF!</definedName>
    <definedName name="Смета6">'[7]См_2 Шатурс сети  проект работы'!#REF!</definedName>
    <definedName name="Смета6_7">'[7]См_2 Шатурс сети  проект работы'!#REF!</definedName>
    <definedName name="Смета6_8">'[7]См_2 Шатурс сети  проект работы'!#REF!</definedName>
    <definedName name="тек">[14]См_1!$AN$66</definedName>
  </definedNames>
  <calcPr calcId="181029" iterate="1"/>
</workbook>
</file>

<file path=xl/calcChain.xml><?xml version="1.0" encoding="utf-8"?>
<calcChain xmlns="http://schemas.openxmlformats.org/spreadsheetml/2006/main">
  <c r="Q21" i="1" l="1"/>
  <c r="O21" i="1"/>
  <c r="M21" i="1"/>
  <c r="R25" i="1" l="1"/>
  <c r="M25" i="1"/>
  <c r="K25" i="1"/>
  <c r="I25" i="1"/>
  <c r="C32" i="1" l="1"/>
  <c r="C23" i="1"/>
  <c r="J35" i="1"/>
  <c r="O20" i="1" l="1"/>
  <c r="O19" i="1"/>
  <c r="L15" i="1"/>
  <c r="M20" i="1"/>
  <c r="Q20" i="1" s="1"/>
  <c r="H15" i="1" l="1"/>
  <c r="M19" i="1"/>
  <c r="Q19" i="1" s="1"/>
  <c r="Q22" i="1" s="1"/>
  <c r="J15" i="1"/>
  <c r="O15" i="1" l="1"/>
  <c r="R15" i="1" l="1"/>
  <c r="R33" i="1" s="1"/>
  <c r="H34" i="1" l="1"/>
  <c r="R34" i="1" s="1"/>
  <c r="H35" i="1"/>
  <c r="R35" i="1" s="1"/>
  <c r="R36" i="1" s="1"/>
  <c r="R37" i="1" s="1"/>
</calcChain>
</file>

<file path=xl/sharedStrings.xml><?xml version="1.0" encoding="utf-8"?>
<sst xmlns="http://schemas.openxmlformats.org/spreadsheetml/2006/main" count="82" uniqueCount="55">
  <si>
    <t>Смета</t>
  </si>
  <si>
    <t>на проектные (изыскательские) работы</t>
  </si>
  <si>
    <t>Наименование предприятия, здания, сооружения</t>
  </si>
  <si>
    <t>Стадия проектирования</t>
  </si>
  <si>
    <t>П+Р</t>
  </si>
  <si>
    <t>Вид проектных или изыскательских работ</t>
  </si>
  <si>
    <t>Наименование проектной (изыскательской) организации</t>
  </si>
  <si>
    <t>Наименование организации
заказчика</t>
  </si>
  <si>
    <t>Сметный расчет составлен по
следующим документам</t>
  </si>
  <si>
    <t xml:space="preserve">1) Сборник 4.2 "Инженерные сети и сооружения. МРР-4.2.04-22"                                                                                                       </t>
  </si>
  <si>
    <t>№№ п/п</t>
  </si>
  <si>
    <t>Вид коммуникации, сооружения</t>
  </si>
  <si>
    <t>№№ глав и пунктов, сборник цен, коэф-ты</t>
  </si>
  <si>
    <t>Расчет стоимости</t>
  </si>
  <si>
    <t>Стоимость  (руб.)</t>
  </si>
  <si>
    <t>Сборник  4.2 Инженерные сети и сооружения МРР-4.2.04-22</t>
  </si>
  <si>
    <t>*</t>
  </si>
  <si>
    <t>L=</t>
  </si>
  <si>
    <t>п.м.</t>
  </si>
  <si>
    <t>Коэффициенты:</t>
  </si>
  <si>
    <t>м</t>
  </si>
  <si>
    <t>%</t>
  </si>
  <si>
    <t>К</t>
  </si>
  <si>
    <t>К =</t>
  </si>
  <si>
    <t>количество кабелей</t>
  </si>
  <si>
    <t>в земле параллельно</t>
  </si>
  <si>
    <t>х</t>
  </si>
  <si>
    <t xml:space="preserve"> =</t>
  </si>
  <si>
    <t>Табл. 3.6 прим.6</t>
  </si>
  <si>
    <t>а=</t>
  </si>
  <si>
    <t xml:space="preserve"> табл.3.6</t>
  </si>
  <si>
    <t>стадия П+Р</t>
  </si>
  <si>
    <t>b=</t>
  </si>
  <si>
    <t>Итого</t>
  </si>
  <si>
    <t>Ц(б)2000 =</t>
  </si>
  <si>
    <t>Сбор исходных данных</t>
  </si>
  <si>
    <t>K =</t>
  </si>
  <si>
    <t>Табл.5.2,п.1</t>
  </si>
  <si>
    <t>Итого в текущих ценах, руб</t>
  </si>
  <si>
    <t>В том числе с НДС 20%, руб</t>
  </si>
  <si>
    <t>Приложение к Приказу № МКЭ-ОД/23-142 от 21.12.2023</t>
  </si>
  <si>
    <t xml:space="preserve"> 2КЛ-20кВ от СП60008 уч.15 до ТП "Мантулинская"</t>
  </si>
  <si>
    <t>в каллекторе параллельно</t>
  </si>
  <si>
    <t>Табл. 3.6 прим.4</t>
  </si>
  <si>
    <t>Пересчет в текущий уровень цен, 4кв.2024</t>
  </si>
  <si>
    <t xml:space="preserve">Кабельные линии 20 кВ.  </t>
  </si>
  <si>
    <t>ООО "Энергии Технологии"</t>
  </si>
  <si>
    <t xml:space="preserve">Табл.3.6 прим.5 </t>
  </si>
  <si>
    <t>L</t>
  </si>
  <si>
    <t xml:space="preserve"> табл.3.3 п.8</t>
  </si>
  <si>
    <t>ГНБ (3трубы х 160)</t>
  </si>
  <si>
    <t>a</t>
  </si>
  <si>
    <t>b</t>
  </si>
  <si>
    <t>в ГНБ параллельно</t>
  </si>
  <si>
    <t>Строительство 2КЛ-20кВ от СП60008 уч.15 ММДЦ "Москва-Сити" до ТП-20/0,4 кВ по адресу: г. Москва, ул. Мантулинская, вл.5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</si>
</sst>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"/>
    <numFmt numFmtId="167" formatCode="_-* #,##0.0_р_._-;\-* #,##0.0_р_._-;_-* &quot;-&quot;??_р_._-;_-@_-"/>
    <numFmt numFmtId="168" formatCode="_-* #,##0.0000_р_._-;\-* #,##0.0000_р_._-;_-* &quot;-&quot;?_р_._-;_-@_-"/>
    <numFmt numFmtId="169" formatCode="0.0"/>
    <numFmt numFmtId="170" formatCode="0.000"/>
    <numFmt numFmtId="171" formatCode="_-* #,##0.00[$€-1]_-;\-* #,##0.00[$€-1]_-;_-* \-??[$€-1]_-"/>
    <numFmt numFmtId="172" formatCode="* _-#,##0.00&quot;р.&quot;;* \-#,##0.00&quot;р.&quot;;* _-&quot;-&quot;??&quot;р.&quot;;@"/>
    <numFmt numFmtId="173" formatCode="0.00000"/>
    <numFmt numFmtId="174" formatCode="* #,##0.00;* \-#,##0.00;* &quot;-&quot;??;@"/>
    <numFmt numFmtId="175" formatCode="_-* #,##0.00\ _р_._-;\-* #,##0.00\ _р_._-;_-* &quot;-&quot;??\ _р_._-;_-@_-"/>
  </numFmts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2"/>
      <color indexed="12"/>
      <name val="Times New Roman Cyr"/>
      <charset val="204"/>
    </font>
    <font>
      <b/>
      <sz val="10"/>
      <name val="Arial"/>
      <family val="2"/>
      <charset val="204"/>
    </font>
    <font>
      <b/>
      <sz val="26"/>
      <name val="Times New Roman"/>
      <family val="1"/>
      <charset val="204"/>
    </font>
    <font>
      <sz val="8"/>
      <name val="Bookman Old Style"/>
      <family val="1"/>
      <charset val="204"/>
    </font>
    <font>
      <sz val="14"/>
      <name val="SchoolBook"/>
    </font>
    <font>
      <sz val="8"/>
      <name val="SchoolBook"/>
    </font>
    <font>
      <b/>
      <sz val="8"/>
      <name val="Times New Roman"/>
      <family val="1"/>
      <charset val="204"/>
    </font>
    <font>
      <sz val="12"/>
      <name val="SchoolBook"/>
      <charset val="204"/>
    </font>
    <font>
      <sz val="10"/>
      <name val="Arial Cyr"/>
    </font>
    <font>
      <sz val="12"/>
      <name val="Times New Roman Cyr"/>
      <charset val="204"/>
    </font>
    <font>
      <sz val="11"/>
      <color theme="1"/>
      <name val="Calibri"/>
      <family val="2"/>
      <scheme val="minor"/>
    </font>
    <font>
      <b/>
      <i/>
      <sz val="8"/>
      <name val="Times New Roman"/>
      <family val="1"/>
      <charset val="204"/>
    </font>
    <font>
      <b/>
      <u/>
      <sz val="6"/>
      <color indexed="45"/>
      <name val="Bookman Old Style"/>
      <family val="1"/>
      <charset val="204"/>
    </font>
    <font>
      <sz val="10"/>
      <name val="Helv"/>
    </font>
    <font>
      <sz val="16"/>
      <name val="SchoolBook"/>
    </font>
    <font>
      <sz val="10"/>
      <name val="SchoolBook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ash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2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7" fillId="0" borderId="0">
      <alignment horizontal="left" vertical="top"/>
    </xf>
    <xf numFmtId="165" fontId="8" fillId="0" borderId="0" applyFont="0" applyFill="0" applyBorder="0" applyAlignment="0" applyProtection="0"/>
    <xf numFmtId="0" fontId="14" fillId="0" borderId="0"/>
    <xf numFmtId="165" fontId="8" fillId="0" borderId="0" applyFont="0" applyFill="0" applyBorder="0" applyAlignment="0" applyProtection="0"/>
    <xf numFmtId="171" fontId="17" fillId="0" borderId="0" applyFill="0" applyBorder="0" applyAlignment="0" applyProtection="0"/>
    <xf numFmtId="0" fontId="18" fillId="0" borderId="0">
      <alignment horizontal="right" vertical="center"/>
    </xf>
    <xf numFmtId="0" fontId="19" fillId="0" borderId="0">
      <alignment horizontal="left" vertical="center"/>
    </xf>
    <xf numFmtId="0" fontId="20" fillId="0" borderId="30">
      <alignment horizontal="center" vertical="center"/>
    </xf>
    <xf numFmtId="0" fontId="20" fillId="0" borderId="30">
      <alignment horizontal="center" vertical="center"/>
    </xf>
    <xf numFmtId="0" fontId="20" fillId="0" borderId="31">
      <alignment horizontal="left" vertical="center"/>
    </xf>
    <xf numFmtId="0" fontId="20" fillId="0" borderId="31">
      <alignment horizontal="center" vertical="center"/>
    </xf>
    <xf numFmtId="0" fontId="20" fillId="0" borderId="31">
      <alignment horizontal="center" vertical="center"/>
    </xf>
    <xf numFmtId="0" fontId="20" fillId="0" borderId="31">
      <alignment horizontal="right" vertical="center"/>
    </xf>
    <xf numFmtId="0" fontId="20" fillId="0" borderId="30">
      <alignment horizontal="center" vertical="center"/>
    </xf>
    <xf numFmtId="0" fontId="20" fillId="0" borderId="31">
      <alignment horizontal="left" vertical="top"/>
    </xf>
    <xf numFmtId="0" fontId="20" fillId="0" borderId="0">
      <alignment horizontal="left" vertical="top"/>
    </xf>
    <xf numFmtId="0" fontId="20" fillId="0" borderId="0">
      <alignment horizontal="left" vertical="center"/>
    </xf>
    <xf numFmtId="0" fontId="21" fillId="0" borderId="0">
      <alignment horizontal="left" vertical="top"/>
    </xf>
    <xf numFmtId="0" fontId="22" fillId="0" borderId="0">
      <alignment horizontal="center" vertical="center"/>
    </xf>
    <xf numFmtId="0" fontId="23" fillId="0" borderId="0">
      <alignment horizontal="left" vertical="top"/>
    </xf>
    <xf numFmtId="0" fontId="20" fillId="0" borderId="0">
      <alignment horizontal="left" vertical="top"/>
    </xf>
    <xf numFmtId="0" fontId="20" fillId="0" borderId="0">
      <alignment horizontal="left" vertical="top"/>
    </xf>
    <xf numFmtId="0" fontId="23" fillId="0" borderId="0">
      <alignment horizontal="left" vertical="top"/>
    </xf>
    <xf numFmtId="0" fontId="20" fillId="0" borderId="30">
      <alignment horizontal="center" vertical="center"/>
    </xf>
    <xf numFmtId="0" fontId="24" fillId="0" borderId="30">
      <alignment horizontal="center" vertical="top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24" fillId="0" borderId="30">
      <alignment horizontal="center"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4" fillId="0" borderId="30">
      <alignment horizontal="center" vertical="top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24" fillId="0" borderId="30">
      <alignment horizontal="center" vertical="top"/>
    </xf>
    <xf numFmtId="0" fontId="5" fillId="0" borderId="0">
      <alignment vertical="top"/>
    </xf>
    <xf numFmtId="0" fontId="25" fillId="0" borderId="0" applyNumberFormat="0" applyFill="0" applyBorder="0" applyAlignment="0" applyProtection="0">
      <alignment vertical="top"/>
      <protection locked="0"/>
    </xf>
    <xf numFmtId="172" fontId="26" fillId="0" borderId="0" applyFont="0" applyFill="0" applyBorder="0" applyAlignment="0" applyProtection="0"/>
    <xf numFmtId="1" fontId="27" fillId="2" borderId="0">
      <alignment horizontal="centerContinuous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16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2" fontId="24" fillId="0" borderId="0">
      <alignment horizontal="right"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24" fillId="0" borderId="0">
      <alignment horizontal="right"/>
    </xf>
    <xf numFmtId="0" fontId="2" fillId="0" borderId="0"/>
    <xf numFmtId="2" fontId="24" fillId="0" borderId="0">
      <alignment horizontal="right" vertical="top"/>
    </xf>
    <xf numFmtId="0" fontId="2" fillId="0" borderId="0"/>
    <xf numFmtId="0" fontId="5" fillId="0" borderId="0"/>
    <xf numFmtId="2" fontId="24" fillId="0" borderId="0">
      <alignment horizontal="right"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24" fillId="0" borderId="0">
      <alignment horizontal="right" vertical="top"/>
    </xf>
    <xf numFmtId="0" fontId="2" fillId="0" borderId="0"/>
    <xf numFmtId="2" fontId="24" fillId="0" borderId="0">
      <alignment horizontal="right" vertical="top"/>
    </xf>
    <xf numFmtId="2" fontId="24" fillId="0" borderId="0">
      <alignment horizontal="right" vertical="top"/>
    </xf>
    <xf numFmtId="0" fontId="2" fillId="0" borderId="0"/>
    <xf numFmtId="0" fontId="5" fillId="0" borderId="0"/>
    <xf numFmtId="2" fontId="28" fillId="0" borderId="32">
      <alignment horizontal="left" vertical="center"/>
    </xf>
    <xf numFmtId="2" fontId="28" fillId="0" borderId="0">
      <alignment horizontal="right" vertical="center"/>
    </xf>
    <xf numFmtId="2" fontId="28" fillId="0" borderId="32">
      <alignment horizontal="left" vertical="center"/>
    </xf>
    <xf numFmtId="0" fontId="24" fillId="0" borderId="30">
      <alignment horizontal="center" vertical="center" wrapText="1"/>
    </xf>
    <xf numFmtId="0" fontId="5" fillId="0" borderId="30">
      <alignment horizontal="center" wrapText="1"/>
    </xf>
    <xf numFmtId="0" fontId="5" fillId="0" borderId="30">
      <alignment horizontal="center" wrapText="1"/>
    </xf>
    <xf numFmtId="0" fontId="5" fillId="0" borderId="30">
      <alignment horizontal="center" wrapText="1"/>
    </xf>
    <xf numFmtId="0" fontId="5" fillId="0" borderId="30">
      <alignment horizontal="center" wrapText="1"/>
    </xf>
    <xf numFmtId="0" fontId="5" fillId="0" borderId="30">
      <alignment horizontal="center" wrapText="1"/>
    </xf>
    <xf numFmtId="0" fontId="5" fillId="0" borderId="30">
      <alignment horizontal="center" wrapText="1"/>
    </xf>
    <xf numFmtId="0" fontId="5" fillId="0" borderId="30">
      <alignment horizontal="center" wrapText="1"/>
    </xf>
    <xf numFmtId="0" fontId="5" fillId="0" borderId="30">
      <alignment horizontal="center" wrapText="1"/>
    </xf>
    <xf numFmtId="0" fontId="5" fillId="0" borderId="30">
      <alignment horizontal="center" wrapText="1"/>
    </xf>
    <xf numFmtId="0" fontId="24" fillId="0" borderId="0">
      <alignment horizontal="center" vertical="center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4" fillId="0" borderId="30">
      <alignment horizontal="center" vertical="top"/>
    </xf>
    <xf numFmtId="0" fontId="29" fillId="0" borderId="0"/>
    <xf numFmtId="1" fontId="30" fillId="0" borderId="33" applyFill="0">
      <alignment horizontal="left" vertical="center"/>
    </xf>
    <xf numFmtId="1" fontId="30" fillId="0" borderId="16">
      <alignment horizontal="left" vertical="center"/>
    </xf>
    <xf numFmtId="2" fontId="31" fillId="0" borderId="0" applyFill="0" applyBorder="0" applyAlignment="0">
      <alignment horizontal="right" vertical="center"/>
    </xf>
    <xf numFmtId="173" fontId="32" fillId="0" borderId="34" applyAlignment="0">
      <alignment horizontal="centerContinuous"/>
    </xf>
    <xf numFmtId="0" fontId="24" fillId="0" borderId="30">
      <alignment horizontal="center" vertical="center"/>
    </xf>
    <xf numFmtId="0" fontId="2" fillId="0" borderId="0"/>
    <xf numFmtId="0" fontId="14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4" fillId="0" borderId="0"/>
    <xf numFmtId="0" fontId="1" fillId="0" borderId="0"/>
    <xf numFmtId="0" fontId="33" fillId="0" borderId="0"/>
    <xf numFmtId="0" fontId="14" fillId="0" borderId="0"/>
    <xf numFmtId="0" fontId="33" fillId="0" borderId="0"/>
    <xf numFmtId="0" fontId="1" fillId="0" borderId="0"/>
    <xf numFmtId="0" fontId="17" fillId="0" borderId="0"/>
    <xf numFmtId="0" fontId="1" fillId="0" borderId="0"/>
    <xf numFmtId="0" fontId="24" fillId="0" borderId="0">
      <alignment vertical="top"/>
    </xf>
    <xf numFmtId="0" fontId="34" fillId="0" borderId="0"/>
    <xf numFmtId="0" fontId="24" fillId="0" borderId="0">
      <alignment vertical="top"/>
    </xf>
    <xf numFmtId="0" fontId="14" fillId="0" borderId="0"/>
    <xf numFmtId="0" fontId="35" fillId="0" borderId="0"/>
    <xf numFmtId="0" fontId="17" fillId="0" borderId="0"/>
    <xf numFmtId="0" fontId="2" fillId="0" borderId="0"/>
    <xf numFmtId="0" fontId="17" fillId="0" borderId="0"/>
    <xf numFmtId="1" fontId="13" fillId="0" borderId="0">
      <alignment horizontal="left" vertical="center"/>
    </xf>
    <xf numFmtId="0" fontId="5" fillId="0" borderId="0"/>
    <xf numFmtId="0" fontId="5" fillId="0" borderId="30">
      <alignment horizontal="center" wrapText="1"/>
    </xf>
    <xf numFmtId="1" fontId="36" fillId="0" borderId="0">
      <alignment horizontal="left" vertical="center" indent="2"/>
    </xf>
    <xf numFmtId="9" fontId="2" fillId="0" borderId="0" applyFont="0" applyFill="0" applyBorder="0" applyAlignment="0" applyProtection="0"/>
    <xf numFmtId="2" fontId="37" fillId="0" borderId="0">
      <alignment vertical="center"/>
    </xf>
    <xf numFmtId="173" fontId="5" fillId="0" borderId="0"/>
    <xf numFmtId="0" fontId="24" fillId="0" borderId="30">
      <alignment horizontal="center" vertic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/>
    </xf>
    <xf numFmtId="0" fontId="5" fillId="0" borderId="30">
      <alignment horizontal="center" wrapText="1"/>
    </xf>
    <xf numFmtId="0" fontId="2" fillId="0" borderId="0"/>
    <xf numFmtId="0" fontId="38" fillId="0" borderId="0"/>
    <xf numFmtId="3" fontId="5" fillId="0" borderId="0" applyAlignment="0">
      <alignment horizontal="justify" vertical="center"/>
    </xf>
    <xf numFmtId="0" fontId="24" fillId="0" borderId="0">
      <alignment horizontal="center" vertical="top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165" fontId="2" fillId="0" borderId="0" applyFont="0" applyFill="0" applyBorder="0" applyAlignment="0" applyProtection="0"/>
    <xf numFmtId="174" fontId="26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175" fontId="8" fillId="0" borderId="0" applyFont="0" applyFill="0" applyBorder="0" applyAlignment="0" applyProtection="0"/>
    <xf numFmtId="0" fontId="24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4" fontId="29" fillId="0" borderId="34" applyFont="0" applyAlignment="0">
      <alignment horizontal="centerContinuous"/>
    </xf>
    <xf numFmtId="3" fontId="39" fillId="0" borderId="0"/>
    <xf numFmtId="3" fontId="40" fillId="0" borderId="0"/>
    <xf numFmtId="0" fontId="5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7" fillId="0" borderId="0" xfId="3" quotePrefix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165" fontId="5" fillId="0" borderId="0" xfId="4" applyFont="1" applyFill="1" applyBorder="1"/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4" fontId="5" fillId="0" borderId="7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/>
    </xf>
    <xf numFmtId="3" fontId="9" fillId="0" borderId="1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9" fillId="0" borderId="0" xfId="0" applyNumberFormat="1" applyFont="1"/>
    <xf numFmtId="0" fontId="5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165" fontId="5" fillId="0" borderId="0" xfId="4" applyFont="1" applyFill="1" applyBorder="1" applyAlignment="1">
      <alignment vertical="top" wrapText="1"/>
    </xf>
    <xf numFmtId="0" fontId="5" fillId="0" borderId="0" xfId="0" applyFont="1" applyAlignment="1">
      <alignment vertical="top" wrapText="1"/>
    </xf>
    <xf numFmtId="4" fontId="9" fillId="0" borderId="0" xfId="0" applyNumberFormat="1" applyFont="1" applyAlignment="1">
      <alignment horizontal="center" vertical="center" wrapText="1"/>
    </xf>
    <xf numFmtId="0" fontId="5" fillId="0" borderId="16" xfId="0" applyFont="1" applyBorder="1" applyAlignment="1">
      <alignment horizontal="center" vertical="top"/>
    </xf>
    <xf numFmtId="0" fontId="5" fillId="0" borderId="17" xfId="0" applyFont="1" applyBorder="1" applyAlignment="1">
      <alignment horizontal="center" vertical="top"/>
    </xf>
    <xf numFmtId="0" fontId="10" fillId="0" borderId="16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3" fontId="5" fillId="0" borderId="18" xfId="0" applyNumberFormat="1" applyFont="1" applyBorder="1" applyAlignment="1">
      <alignment horizontal="right" vertical="top" wrapText="1"/>
    </xf>
    <xf numFmtId="4" fontId="5" fillId="0" borderId="0" xfId="0" applyNumberFormat="1" applyFont="1" applyAlignment="1">
      <alignment horizontal="left" vertical="center"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67" fontId="5" fillId="0" borderId="0" xfId="4" applyNumberFormat="1" applyFont="1" applyBorder="1" applyAlignment="1">
      <alignment horizontal="center" wrapText="1"/>
    </xf>
    <xf numFmtId="168" fontId="5" fillId="0" borderId="17" xfId="0" applyNumberFormat="1" applyFont="1" applyBorder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5" fillId="0" borderId="17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165" fontId="5" fillId="0" borderId="0" xfId="4" applyFont="1" applyBorder="1" applyAlignment="1">
      <alignment horizontal="center" wrapText="1"/>
    </xf>
    <xf numFmtId="169" fontId="5" fillId="0" borderId="0" xfId="0" applyNumberFormat="1" applyFont="1" applyAlignment="1">
      <alignment horizontal="left" vertical="center"/>
    </xf>
    <xf numFmtId="4" fontId="5" fillId="0" borderId="16" xfId="0" applyNumberFormat="1" applyFont="1" applyBorder="1" applyAlignment="1">
      <alignment vertical="center" wrapText="1"/>
    </xf>
    <xf numFmtId="0" fontId="12" fillId="0" borderId="0" xfId="0" applyFont="1" applyAlignment="1">
      <alignment wrapText="1"/>
    </xf>
    <xf numFmtId="2" fontId="12" fillId="0" borderId="0" xfId="0" applyNumberFormat="1" applyFont="1" applyAlignment="1">
      <alignment wrapText="1"/>
    </xf>
    <xf numFmtId="168" fontId="5" fillId="0" borderId="17" xfId="0" applyNumberFormat="1" applyFont="1" applyBorder="1" applyAlignment="1">
      <alignment wrapText="1"/>
    </xf>
    <xf numFmtId="0" fontId="5" fillId="0" borderId="17" xfId="0" applyFont="1" applyBorder="1"/>
    <xf numFmtId="0" fontId="5" fillId="0" borderId="22" xfId="0" applyFont="1" applyBorder="1" applyAlignment="1">
      <alignment horizontal="center" vertical="top"/>
    </xf>
    <xf numFmtId="0" fontId="9" fillId="0" borderId="23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left" vertical="top" wrapText="1"/>
    </xf>
    <xf numFmtId="0" fontId="9" fillId="0" borderId="25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 wrapText="1"/>
    </xf>
    <xf numFmtId="4" fontId="5" fillId="0" borderId="23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top" wrapText="1"/>
    </xf>
    <xf numFmtId="0" fontId="5" fillId="0" borderId="24" xfId="0" applyFont="1" applyBorder="1" applyAlignment="1">
      <alignment vertical="top" wrapText="1"/>
    </xf>
    <xf numFmtId="4" fontId="9" fillId="0" borderId="26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 wrapText="1"/>
    </xf>
    <xf numFmtId="4" fontId="5" fillId="0" borderId="29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170" fontId="5" fillId="0" borderId="29" xfId="0" applyNumberFormat="1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29" xfId="0" applyFont="1" applyBorder="1" applyAlignment="1">
      <alignment vertical="top" wrapText="1"/>
    </xf>
    <xf numFmtId="4" fontId="9" fillId="0" borderId="21" xfId="0" applyNumberFormat="1" applyFont="1" applyBorder="1" applyAlignment="1">
      <alignment horizontal="right" vertical="center" wrapText="1"/>
    </xf>
    <xf numFmtId="170" fontId="5" fillId="0" borderId="24" xfId="0" applyNumberFormat="1" applyFont="1" applyBorder="1" applyAlignment="1">
      <alignment horizontal="left" vertical="center"/>
    </xf>
    <xf numFmtId="0" fontId="5" fillId="0" borderId="27" xfId="0" applyFont="1" applyBorder="1" applyAlignment="1">
      <alignment horizontal="center" vertical="top"/>
    </xf>
    <xf numFmtId="0" fontId="9" fillId="0" borderId="24" xfId="2" applyFont="1" applyBorder="1"/>
    <xf numFmtId="0" fontId="5" fillId="0" borderId="28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9" fillId="0" borderId="26" xfId="2" applyFont="1" applyBorder="1"/>
    <xf numFmtId="0" fontId="9" fillId="0" borderId="24" xfId="2" applyFont="1" applyBorder="1" applyAlignment="1">
      <alignment horizontal="right"/>
    </xf>
    <xf numFmtId="0" fontId="9" fillId="0" borderId="24" xfId="0" applyFont="1" applyBorder="1" applyAlignment="1">
      <alignment vertical="center"/>
    </xf>
    <xf numFmtId="165" fontId="9" fillId="0" borderId="26" xfId="4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5" fontId="5" fillId="0" borderId="0" xfId="0" applyNumberFormat="1" applyFont="1"/>
    <xf numFmtId="165" fontId="9" fillId="0" borderId="0" xfId="4" applyFont="1" applyFill="1" applyBorder="1" applyAlignment="1">
      <alignment horizontal="center" vertical="center" wrapText="1"/>
    </xf>
    <xf numFmtId="164" fontId="5" fillId="0" borderId="0" xfId="1" applyFont="1" applyFill="1" applyBorder="1"/>
    <xf numFmtId="0" fontId="9" fillId="0" borderId="28" xfId="2" applyFont="1" applyBorder="1" applyAlignment="1">
      <alignment horizontal="right"/>
    </xf>
    <xf numFmtId="4" fontId="5" fillId="0" borderId="28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4" fontId="9" fillId="0" borderId="18" xfId="0" applyNumberFormat="1" applyFont="1" applyBorder="1" applyAlignment="1">
      <alignment horizontal="right" vertical="center" wrapText="1"/>
    </xf>
    <xf numFmtId="9" fontId="5" fillId="0" borderId="24" xfId="227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35" xfId="0" applyFont="1" applyBorder="1" applyAlignment="1">
      <alignment horizontal="center" vertical="top"/>
    </xf>
    <xf numFmtId="169" fontId="5" fillId="0" borderId="0" xfId="0" applyNumberFormat="1" applyFont="1" applyAlignment="1">
      <alignment horizontal="center" vertical="top" wrapText="1"/>
    </xf>
    <xf numFmtId="0" fontId="5" fillId="0" borderId="3" xfId="0" applyFont="1" applyBorder="1"/>
    <xf numFmtId="168" fontId="5" fillId="0" borderId="17" xfId="0" applyNumberFormat="1" applyFont="1" applyBorder="1" applyAlignment="1">
      <alignment vertical="top" wrapText="1"/>
    </xf>
    <xf numFmtId="2" fontId="5" fillId="0" borderId="0" xfId="0" applyNumberFormat="1" applyFont="1" applyAlignment="1">
      <alignment vertical="top" wrapText="1"/>
    </xf>
    <xf numFmtId="0" fontId="5" fillId="0" borderId="14" xfId="0" applyFont="1" applyBorder="1" applyAlignment="1">
      <alignment horizontal="center" vertical="top"/>
    </xf>
    <xf numFmtId="4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right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top" wrapText="1"/>
    </xf>
    <xf numFmtId="0" fontId="5" fillId="0" borderId="19" xfId="0" applyFont="1" applyBorder="1" applyAlignment="1">
      <alignment vertical="top" wrapText="1"/>
    </xf>
    <xf numFmtId="2" fontId="5" fillId="0" borderId="19" xfId="0" applyNumberFormat="1" applyFont="1" applyBorder="1" applyAlignment="1">
      <alignment vertical="top" wrapText="1"/>
    </xf>
    <xf numFmtId="168" fontId="5" fillId="0" borderId="20" xfId="0" applyNumberFormat="1" applyFont="1" applyBorder="1" applyAlignment="1">
      <alignment vertical="top" wrapText="1"/>
    </xf>
    <xf numFmtId="3" fontId="5" fillId="0" borderId="21" xfId="0" applyNumberFormat="1" applyFont="1" applyBorder="1" applyAlignment="1">
      <alignment horizontal="right" vertical="top" wrapText="1"/>
    </xf>
    <xf numFmtId="0" fontId="5" fillId="0" borderId="19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top"/>
    </xf>
    <xf numFmtId="4" fontId="9" fillId="0" borderId="19" xfId="0" applyNumberFormat="1" applyFont="1" applyBorder="1"/>
    <xf numFmtId="0" fontId="5" fillId="0" borderId="20" xfId="0" applyFont="1" applyBorder="1"/>
    <xf numFmtId="0" fontId="5" fillId="0" borderId="0" xfId="0" applyFont="1" applyAlignment="1">
      <alignment horizontal="center"/>
    </xf>
    <xf numFmtId="0" fontId="5" fillId="0" borderId="28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left" vertical="top" wrapText="1"/>
    </xf>
    <xf numFmtId="0" fontId="9" fillId="0" borderId="26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/>
    </xf>
    <xf numFmtId="4" fontId="5" fillId="0" borderId="16" xfId="0" applyNumberFormat="1" applyFont="1" applyBorder="1" applyAlignment="1">
      <alignment horizontal="left" vertical="center" wrapText="1"/>
    </xf>
    <xf numFmtId="4" fontId="5" fillId="0" borderId="0" xfId="0" applyNumberFormat="1" applyFont="1" applyAlignment="1">
      <alignment horizontal="left" vertical="center" wrapText="1"/>
    </xf>
    <xf numFmtId="0" fontId="9" fillId="0" borderId="9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49" fontId="5" fillId="0" borderId="17" xfId="0" applyNumberFormat="1" applyFont="1" applyBorder="1" applyAlignment="1">
      <alignment horizontal="left" vertical="top" wrapText="1"/>
    </xf>
    <xf numFmtId="0" fontId="7" fillId="0" borderId="0" xfId="3" quotePrefix="1" applyAlignment="1">
      <alignment horizontal="left" vertical="top" wrapText="1"/>
    </xf>
    <xf numFmtId="0" fontId="7" fillId="0" borderId="0" xfId="3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15" xfId="0" applyNumberFormat="1" applyFont="1" applyBorder="1" applyAlignment="1">
      <alignment horizontal="left" vertical="top" wrapText="1"/>
    </xf>
  </cellXfs>
  <cellStyles count="228">
    <cellStyle name="Euro" xfId="7" xr:uid="{00000000-0005-0000-0000-000000000000}"/>
    <cellStyle name="S0" xfId="8" xr:uid="{00000000-0005-0000-0000-000001000000}"/>
    <cellStyle name="S1" xfId="9" xr:uid="{00000000-0005-0000-0000-000002000000}"/>
    <cellStyle name="S10" xfId="10" xr:uid="{00000000-0005-0000-0000-000003000000}"/>
    <cellStyle name="S11" xfId="11" xr:uid="{00000000-0005-0000-0000-000004000000}"/>
    <cellStyle name="S12" xfId="12" xr:uid="{00000000-0005-0000-0000-000005000000}"/>
    <cellStyle name="S13" xfId="13" xr:uid="{00000000-0005-0000-0000-000006000000}"/>
    <cellStyle name="S14" xfId="14" xr:uid="{00000000-0005-0000-0000-000007000000}"/>
    <cellStyle name="S15" xfId="15" xr:uid="{00000000-0005-0000-0000-000008000000}"/>
    <cellStyle name="S16" xfId="16" xr:uid="{00000000-0005-0000-0000-000009000000}"/>
    <cellStyle name="S17" xfId="17" xr:uid="{00000000-0005-0000-0000-00000A000000}"/>
    <cellStyle name="S18" xfId="18" xr:uid="{00000000-0005-0000-0000-00000B000000}"/>
    <cellStyle name="S2" xfId="19" xr:uid="{00000000-0005-0000-0000-00000C000000}"/>
    <cellStyle name="S3" xfId="20" xr:uid="{00000000-0005-0000-0000-00000D000000}"/>
    <cellStyle name="S4" xfId="21" xr:uid="{00000000-0005-0000-0000-00000E000000}"/>
    <cellStyle name="S4_(ЛС20-ПКЛ) - Питающие кабельные линии 10 кВ. Основной проект." xfId="3" xr:uid="{00000000-0005-0000-0000-00000F000000}"/>
    <cellStyle name="S5" xfId="22" xr:uid="{00000000-0005-0000-0000-000010000000}"/>
    <cellStyle name="S6" xfId="23" xr:uid="{00000000-0005-0000-0000-000011000000}"/>
    <cellStyle name="S7" xfId="24" xr:uid="{00000000-0005-0000-0000-000012000000}"/>
    <cellStyle name="S8" xfId="25" xr:uid="{00000000-0005-0000-0000-000013000000}"/>
    <cellStyle name="S9" xfId="26" xr:uid="{00000000-0005-0000-0000-000014000000}"/>
    <cellStyle name="Акт" xfId="27" xr:uid="{00000000-0005-0000-0000-000015000000}"/>
    <cellStyle name="Акт 10" xfId="28" xr:uid="{00000000-0005-0000-0000-000016000000}"/>
    <cellStyle name="Акт 2" xfId="29" xr:uid="{00000000-0005-0000-0000-000017000000}"/>
    <cellStyle name="Акт 3" xfId="30" xr:uid="{00000000-0005-0000-0000-000018000000}"/>
    <cellStyle name="Акт 4" xfId="31" xr:uid="{00000000-0005-0000-0000-000019000000}"/>
    <cellStyle name="Акт 5" xfId="32" xr:uid="{00000000-0005-0000-0000-00001A000000}"/>
    <cellStyle name="Акт 6" xfId="33" xr:uid="{00000000-0005-0000-0000-00001B000000}"/>
    <cellStyle name="Акт 7" xfId="34" xr:uid="{00000000-0005-0000-0000-00001C000000}"/>
    <cellStyle name="Акт 8" xfId="35" xr:uid="{00000000-0005-0000-0000-00001D000000}"/>
    <cellStyle name="Акт 9" xfId="36" xr:uid="{00000000-0005-0000-0000-00001E000000}"/>
    <cellStyle name="АктМТСН" xfId="37" xr:uid="{00000000-0005-0000-0000-00001F000000}"/>
    <cellStyle name="АктМТСН 10" xfId="38" xr:uid="{00000000-0005-0000-0000-000020000000}"/>
    <cellStyle name="АктМТСН 11" xfId="39" xr:uid="{00000000-0005-0000-0000-000021000000}"/>
    <cellStyle name="АктМТСН 2" xfId="40" xr:uid="{00000000-0005-0000-0000-000022000000}"/>
    <cellStyle name="АктМТСН 3" xfId="41" xr:uid="{00000000-0005-0000-0000-000023000000}"/>
    <cellStyle name="АктМТСН 4" xfId="42" xr:uid="{00000000-0005-0000-0000-000024000000}"/>
    <cellStyle name="АктМТСН 5" xfId="43" xr:uid="{00000000-0005-0000-0000-000025000000}"/>
    <cellStyle name="АктМТСН 6" xfId="44" xr:uid="{00000000-0005-0000-0000-000026000000}"/>
    <cellStyle name="АктМТСН 7" xfId="45" xr:uid="{00000000-0005-0000-0000-000027000000}"/>
    <cellStyle name="АктМТСН 8" xfId="46" xr:uid="{00000000-0005-0000-0000-000028000000}"/>
    <cellStyle name="АктМТСН 9" xfId="47" xr:uid="{00000000-0005-0000-0000-000029000000}"/>
    <cellStyle name="ВедРесурсов" xfId="48" xr:uid="{00000000-0005-0000-0000-00002A000000}"/>
    <cellStyle name="ВедРесурсов 10" xfId="49" xr:uid="{00000000-0005-0000-0000-00002B000000}"/>
    <cellStyle name="ВедРесурсов 2" xfId="50" xr:uid="{00000000-0005-0000-0000-00002C000000}"/>
    <cellStyle name="ВедРесурсов 3" xfId="51" xr:uid="{00000000-0005-0000-0000-00002D000000}"/>
    <cellStyle name="ВедРесурсов 4" xfId="52" xr:uid="{00000000-0005-0000-0000-00002E000000}"/>
    <cellStyle name="ВедРесурсов 5" xfId="53" xr:uid="{00000000-0005-0000-0000-00002F000000}"/>
    <cellStyle name="ВедРесурсов 6" xfId="54" xr:uid="{00000000-0005-0000-0000-000030000000}"/>
    <cellStyle name="ВедРесурсов 7" xfId="55" xr:uid="{00000000-0005-0000-0000-000031000000}"/>
    <cellStyle name="ВедРесурсов 8" xfId="56" xr:uid="{00000000-0005-0000-0000-000032000000}"/>
    <cellStyle name="ВедРесурсов 9" xfId="57" xr:uid="{00000000-0005-0000-0000-000033000000}"/>
    <cellStyle name="ВедРесурсовАкт" xfId="58" xr:uid="{00000000-0005-0000-0000-000034000000}"/>
    <cellStyle name="ВедРесурсовАкт 2" xfId="59" xr:uid="{00000000-0005-0000-0000-000035000000}"/>
    <cellStyle name="Гиперссылка 2" xfId="60" xr:uid="{00000000-0005-0000-0000-000036000000}"/>
    <cellStyle name="Денежный 2" xfId="61" xr:uid="{00000000-0005-0000-0000-000037000000}"/>
    <cellStyle name="ЗАГОЛОВОК" xfId="62" xr:uid="{00000000-0005-0000-0000-000038000000}"/>
    <cellStyle name="Индексы" xfId="63" xr:uid="{00000000-0005-0000-0000-000039000000}"/>
    <cellStyle name="Индексы 10" xfId="64" xr:uid="{00000000-0005-0000-0000-00003A000000}"/>
    <cellStyle name="Индексы 11" xfId="65" xr:uid="{00000000-0005-0000-0000-00003B000000}"/>
    <cellStyle name="Индексы 12" xfId="66" xr:uid="{00000000-0005-0000-0000-00003C000000}"/>
    <cellStyle name="Индексы 13" xfId="67" xr:uid="{00000000-0005-0000-0000-00003D000000}"/>
    <cellStyle name="Индексы 2" xfId="68" xr:uid="{00000000-0005-0000-0000-00003E000000}"/>
    <cellStyle name="Индексы 3" xfId="69" xr:uid="{00000000-0005-0000-0000-00003F000000}"/>
    <cellStyle name="Индексы 4" xfId="70" xr:uid="{00000000-0005-0000-0000-000040000000}"/>
    <cellStyle name="Индексы 5" xfId="71" xr:uid="{00000000-0005-0000-0000-000041000000}"/>
    <cellStyle name="Индексы 6" xfId="72" xr:uid="{00000000-0005-0000-0000-000042000000}"/>
    <cellStyle name="Индексы 7" xfId="73" xr:uid="{00000000-0005-0000-0000-000043000000}"/>
    <cellStyle name="Индексы 8" xfId="74" xr:uid="{00000000-0005-0000-0000-000044000000}"/>
    <cellStyle name="Индексы 9" xfId="75" xr:uid="{00000000-0005-0000-0000-000045000000}"/>
    <cellStyle name="Итоги" xfId="76" xr:uid="{00000000-0005-0000-0000-000046000000}"/>
    <cellStyle name="Итоги 10" xfId="77" xr:uid="{00000000-0005-0000-0000-000047000000}"/>
    <cellStyle name="Итоги 11" xfId="78" xr:uid="{00000000-0005-0000-0000-000048000000}"/>
    <cellStyle name="Итоги 12" xfId="79" xr:uid="{00000000-0005-0000-0000-000049000000}"/>
    <cellStyle name="Итоги 2" xfId="80" xr:uid="{00000000-0005-0000-0000-00004A000000}"/>
    <cellStyle name="Итоги 3" xfId="81" xr:uid="{00000000-0005-0000-0000-00004B000000}"/>
    <cellStyle name="Итоги 4" xfId="82" xr:uid="{00000000-0005-0000-0000-00004C000000}"/>
    <cellStyle name="Итоги 5" xfId="83" xr:uid="{00000000-0005-0000-0000-00004D000000}"/>
    <cellStyle name="Итоги 6" xfId="84" xr:uid="{00000000-0005-0000-0000-00004E000000}"/>
    <cellStyle name="Итоги 7" xfId="85" xr:uid="{00000000-0005-0000-0000-00004F000000}"/>
    <cellStyle name="Итоги 8" xfId="86" xr:uid="{00000000-0005-0000-0000-000050000000}"/>
    <cellStyle name="Итоги 9" xfId="87" xr:uid="{00000000-0005-0000-0000-000051000000}"/>
    <cellStyle name="ИтогоАктБазЦ" xfId="88" xr:uid="{00000000-0005-0000-0000-000052000000}"/>
    <cellStyle name="ИтогоАктБазЦ 10" xfId="89" xr:uid="{00000000-0005-0000-0000-000053000000}"/>
    <cellStyle name="ИтогоАктБазЦ 2" xfId="90" xr:uid="{00000000-0005-0000-0000-000054000000}"/>
    <cellStyle name="ИтогоАктБазЦ 3" xfId="91" xr:uid="{00000000-0005-0000-0000-000055000000}"/>
    <cellStyle name="ИтогоАктБазЦ 4" xfId="92" xr:uid="{00000000-0005-0000-0000-000056000000}"/>
    <cellStyle name="ИтогоАктБазЦ 5" xfId="93" xr:uid="{00000000-0005-0000-0000-000057000000}"/>
    <cellStyle name="ИтогоАктБазЦ 6" xfId="94" xr:uid="{00000000-0005-0000-0000-000058000000}"/>
    <cellStyle name="ИтогоАктБазЦ 7" xfId="95" xr:uid="{00000000-0005-0000-0000-000059000000}"/>
    <cellStyle name="ИтогоАктБазЦ 8" xfId="96" xr:uid="{00000000-0005-0000-0000-00005A000000}"/>
    <cellStyle name="ИтогоАктБазЦ 9" xfId="97" xr:uid="{00000000-0005-0000-0000-00005B000000}"/>
    <cellStyle name="ИтогоАктБИМ" xfId="98" xr:uid="{00000000-0005-0000-0000-00005C000000}"/>
    <cellStyle name="ИтогоАктБИМ 2" xfId="99" xr:uid="{00000000-0005-0000-0000-00005D000000}"/>
    <cellStyle name="ИтогоАктРесМет" xfId="100" xr:uid="{00000000-0005-0000-0000-00005E000000}"/>
    <cellStyle name="ИтогоАктРесМет 2" xfId="101" xr:uid="{00000000-0005-0000-0000-00005F000000}"/>
    <cellStyle name="ИтогоАктТекЦ" xfId="102" xr:uid="{00000000-0005-0000-0000-000060000000}"/>
    <cellStyle name="ИтогоБазЦ" xfId="103" xr:uid="{00000000-0005-0000-0000-000061000000}"/>
    <cellStyle name="ИтогоБазЦ 10" xfId="104" xr:uid="{00000000-0005-0000-0000-000062000000}"/>
    <cellStyle name="ИтогоБазЦ 2" xfId="105" xr:uid="{00000000-0005-0000-0000-000063000000}"/>
    <cellStyle name="ИтогоБазЦ 3" xfId="106" xr:uid="{00000000-0005-0000-0000-000064000000}"/>
    <cellStyle name="ИтогоБазЦ 4" xfId="107" xr:uid="{00000000-0005-0000-0000-000065000000}"/>
    <cellStyle name="ИтогоБазЦ 5" xfId="108" xr:uid="{00000000-0005-0000-0000-000066000000}"/>
    <cellStyle name="ИтогоБазЦ 6" xfId="109" xr:uid="{00000000-0005-0000-0000-000067000000}"/>
    <cellStyle name="ИтогоБазЦ 7" xfId="110" xr:uid="{00000000-0005-0000-0000-000068000000}"/>
    <cellStyle name="ИтогоБазЦ 8" xfId="111" xr:uid="{00000000-0005-0000-0000-000069000000}"/>
    <cellStyle name="ИтогоБазЦ 9" xfId="112" xr:uid="{00000000-0005-0000-0000-00006A000000}"/>
    <cellStyle name="ИтогоБИМ" xfId="113" xr:uid="{00000000-0005-0000-0000-00006B000000}"/>
    <cellStyle name="ИтогоБИМ 2" xfId="114" xr:uid="{00000000-0005-0000-0000-00006C000000}"/>
    <cellStyle name="ИтогоБИМ 2 2" xfId="115" xr:uid="{00000000-0005-0000-0000-00006D000000}"/>
    <cellStyle name="ИтогоРесМет" xfId="116" xr:uid="{00000000-0005-0000-0000-00006E000000}"/>
    <cellStyle name="ИтогоРесМет 2" xfId="117" xr:uid="{00000000-0005-0000-0000-00006F000000}"/>
    <cellStyle name="ИтогоТекЦ" xfId="118" xr:uid="{00000000-0005-0000-0000-000070000000}"/>
    <cellStyle name="копейки" xfId="119" xr:uid="{00000000-0005-0000-0000-000071000000}"/>
    <cellStyle name="копейки опт" xfId="120" xr:uid="{00000000-0005-0000-0000-000072000000}"/>
    <cellStyle name="копейки_Копия Смета ПОД Путилково Храм" xfId="121" xr:uid="{00000000-0005-0000-0000-000073000000}"/>
    <cellStyle name="ЛокСмета" xfId="122" xr:uid="{00000000-0005-0000-0000-000074000000}"/>
    <cellStyle name="ЛокСмета 10" xfId="123" xr:uid="{00000000-0005-0000-0000-000075000000}"/>
    <cellStyle name="ЛокСмета 2" xfId="124" xr:uid="{00000000-0005-0000-0000-000076000000}"/>
    <cellStyle name="ЛокСмета 3" xfId="125" xr:uid="{00000000-0005-0000-0000-000077000000}"/>
    <cellStyle name="ЛокСмета 4" xfId="126" xr:uid="{00000000-0005-0000-0000-000078000000}"/>
    <cellStyle name="ЛокСмета 5" xfId="127" xr:uid="{00000000-0005-0000-0000-000079000000}"/>
    <cellStyle name="ЛокСмета 6" xfId="128" xr:uid="{00000000-0005-0000-0000-00007A000000}"/>
    <cellStyle name="ЛокСмета 7" xfId="129" xr:uid="{00000000-0005-0000-0000-00007B000000}"/>
    <cellStyle name="ЛокСмета 8" xfId="130" xr:uid="{00000000-0005-0000-0000-00007C000000}"/>
    <cellStyle name="ЛокСмета 9" xfId="131" xr:uid="{00000000-0005-0000-0000-00007D000000}"/>
    <cellStyle name="ЛокСмМТСН" xfId="132" xr:uid="{00000000-0005-0000-0000-00007E000000}"/>
    <cellStyle name="ЛокСмМТСН 10" xfId="133" xr:uid="{00000000-0005-0000-0000-00007F000000}"/>
    <cellStyle name="ЛокСмМТСН 11" xfId="134" xr:uid="{00000000-0005-0000-0000-000080000000}"/>
    <cellStyle name="ЛокСмМТСН 2" xfId="135" xr:uid="{00000000-0005-0000-0000-000081000000}"/>
    <cellStyle name="ЛокСмМТСН 3" xfId="136" xr:uid="{00000000-0005-0000-0000-000082000000}"/>
    <cellStyle name="ЛокСмМТСН 4" xfId="137" xr:uid="{00000000-0005-0000-0000-000083000000}"/>
    <cellStyle name="ЛокСмМТСН 5" xfId="138" xr:uid="{00000000-0005-0000-0000-000084000000}"/>
    <cellStyle name="ЛокСмМТСН 6" xfId="139" xr:uid="{00000000-0005-0000-0000-000085000000}"/>
    <cellStyle name="ЛокСмМТСН 7" xfId="140" xr:uid="{00000000-0005-0000-0000-000086000000}"/>
    <cellStyle name="ЛокСмМТСН 8" xfId="141" xr:uid="{00000000-0005-0000-0000-000087000000}"/>
    <cellStyle name="ЛокСмМТСН 9" xfId="142" xr:uid="{00000000-0005-0000-0000-000088000000}"/>
    <cellStyle name="М29" xfId="143" xr:uid="{00000000-0005-0000-0000-000089000000}"/>
    <cellStyle name="марка" xfId="144" xr:uid="{00000000-0005-0000-0000-00008A000000}"/>
    <cellStyle name="Метраж" xfId="145" xr:uid="{00000000-0005-0000-0000-00008B000000}"/>
    <cellStyle name="Метражж" xfId="146" xr:uid="{00000000-0005-0000-0000-00008C000000}"/>
    <cellStyle name="наши цены в $" xfId="147" xr:uid="{00000000-0005-0000-0000-00008D000000}"/>
    <cellStyle name="норма Cu" xfId="148" xr:uid="{00000000-0005-0000-0000-00008E000000}"/>
    <cellStyle name="ОбСмета" xfId="149" xr:uid="{00000000-0005-0000-0000-00008F000000}"/>
    <cellStyle name="Обычный" xfId="0" builtinId="0"/>
    <cellStyle name="Обычный 10 2" xfId="150" xr:uid="{00000000-0005-0000-0000-000091000000}"/>
    <cellStyle name="Обычный 13" xfId="151" xr:uid="{00000000-0005-0000-0000-000092000000}"/>
    <cellStyle name="Обычный 2" xfId="2" xr:uid="{00000000-0005-0000-0000-000093000000}"/>
    <cellStyle name="Обычный 2 2" xfId="152" xr:uid="{00000000-0005-0000-0000-000094000000}"/>
    <cellStyle name="Обычный 2 2 2" xfId="153" xr:uid="{00000000-0005-0000-0000-000095000000}"/>
    <cellStyle name="Обычный 2 3" xfId="154" xr:uid="{00000000-0005-0000-0000-000096000000}"/>
    <cellStyle name="Обычный 2 4" xfId="5" xr:uid="{00000000-0005-0000-0000-000097000000}"/>
    <cellStyle name="Обычный 2 5" xfId="155" xr:uid="{00000000-0005-0000-0000-000098000000}"/>
    <cellStyle name="Обычный 2 6" xfId="156" xr:uid="{00000000-0005-0000-0000-000099000000}"/>
    <cellStyle name="Обычный 2 7" xfId="157" xr:uid="{00000000-0005-0000-0000-00009A000000}"/>
    <cellStyle name="Обычный 3" xfId="158" xr:uid="{00000000-0005-0000-0000-00009B000000}"/>
    <cellStyle name="Обычный 3 2" xfId="159" xr:uid="{00000000-0005-0000-0000-00009C000000}"/>
    <cellStyle name="Обычный 3 2 2" xfId="160" xr:uid="{00000000-0005-0000-0000-00009D000000}"/>
    <cellStyle name="Обычный 3 3" xfId="161" xr:uid="{00000000-0005-0000-0000-00009E000000}"/>
    <cellStyle name="Обычный 3 4" xfId="162" xr:uid="{00000000-0005-0000-0000-00009F000000}"/>
    <cellStyle name="Обычный 3 5 2" xfId="163" xr:uid="{00000000-0005-0000-0000-0000A0000000}"/>
    <cellStyle name="Обычный 4" xfId="164" xr:uid="{00000000-0005-0000-0000-0000A1000000}"/>
    <cellStyle name="Обычный 4 2" xfId="165" xr:uid="{00000000-0005-0000-0000-0000A2000000}"/>
    <cellStyle name="Обычный 4 3" xfId="166" xr:uid="{00000000-0005-0000-0000-0000A3000000}"/>
    <cellStyle name="Обычный 5" xfId="167" xr:uid="{00000000-0005-0000-0000-0000A4000000}"/>
    <cellStyle name="Обычный 5 2" xfId="168" xr:uid="{00000000-0005-0000-0000-0000A5000000}"/>
    <cellStyle name="Обычный 5 2 2" xfId="169" xr:uid="{00000000-0005-0000-0000-0000A6000000}"/>
    <cellStyle name="Обычный 6 2" xfId="170" xr:uid="{00000000-0005-0000-0000-0000A7000000}"/>
    <cellStyle name="Обычный 7" xfId="171" xr:uid="{00000000-0005-0000-0000-0000A8000000}"/>
    <cellStyle name="Оптовая цена" xfId="172" xr:uid="{00000000-0005-0000-0000-0000A9000000}"/>
    <cellStyle name="Параметр" xfId="173" xr:uid="{00000000-0005-0000-0000-0000AA000000}"/>
    <cellStyle name="ПеременныеСметы" xfId="174" xr:uid="{00000000-0005-0000-0000-0000AB000000}"/>
    <cellStyle name="подназвание" xfId="175" xr:uid="{00000000-0005-0000-0000-0000AC000000}"/>
    <cellStyle name="Процентный" xfId="227" builtinId="5"/>
    <cellStyle name="Процентный 2" xfId="176" xr:uid="{00000000-0005-0000-0000-0000AD000000}"/>
    <cellStyle name="Прочее" xfId="177" xr:uid="{00000000-0005-0000-0000-0000AE000000}"/>
    <cellStyle name="расход" xfId="178" xr:uid="{00000000-0005-0000-0000-0000AF000000}"/>
    <cellStyle name="РесСмета" xfId="179" xr:uid="{00000000-0005-0000-0000-0000B0000000}"/>
    <cellStyle name="РесСмета 10" xfId="180" xr:uid="{00000000-0005-0000-0000-0000B1000000}"/>
    <cellStyle name="РесСмета 2" xfId="181" xr:uid="{00000000-0005-0000-0000-0000B2000000}"/>
    <cellStyle name="РесСмета 3" xfId="182" xr:uid="{00000000-0005-0000-0000-0000B3000000}"/>
    <cellStyle name="РесСмета 4" xfId="183" xr:uid="{00000000-0005-0000-0000-0000B4000000}"/>
    <cellStyle name="РесСмета 5" xfId="184" xr:uid="{00000000-0005-0000-0000-0000B5000000}"/>
    <cellStyle name="РесСмета 6" xfId="185" xr:uid="{00000000-0005-0000-0000-0000B6000000}"/>
    <cellStyle name="РесСмета 7" xfId="186" xr:uid="{00000000-0005-0000-0000-0000B7000000}"/>
    <cellStyle name="РесСмета 8" xfId="187" xr:uid="{00000000-0005-0000-0000-0000B8000000}"/>
    <cellStyle name="РесСмета 9" xfId="188" xr:uid="{00000000-0005-0000-0000-0000B9000000}"/>
    <cellStyle name="СводкаСтоимРаб" xfId="189" xr:uid="{00000000-0005-0000-0000-0000BA000000}"/>
    <cellStyle name="СводРасч" xfId="190" xr:uid="{00000000-0005-0000-0000-0000BB000000}"/>
    <cellStyle name="Стиль 1" xfId="191" xr:uid="{00000000-0005-0000-0000-0000BC000000}"/>
    <cellStyle name="Стоимость" xfId="192" xr:uid="{00000000-0005-0000-0000-0000BD000000}"/>
    <cellStyle name="Титул" xfId="193" xr:uid="{00000000-0005-0000-0000-0000BE000000}"/>
    <cellStyle name="Титул 10" xfId="194" xr:uid="{00000000-0005-0000-0000-0000BF000000}"/>
    <cellStyle name="Титул 11" xfId="195" xr:uid="{00000000-0005-0000-0000-0000C0000000}"/>
    <cellStyle name="Титул 2" xfId="196" xr:uid="{00000000-0005-0000-0000-0000C1000000}"/>
    <cellStyle name="Титул 3" xfId="197" xr:uid="{00000000-0005-0000-0000-0000C2000000}"/>
    <cellStyle name="Титул 4" xfId="198" xr:uid="{00000000-0005-0000-0000-0000C3000000}"/>
    <cellStyle name="Титул 5" xfId="199" xr:uid="{00000000-0005-0000-0000-0000C4000000}"/>
    <cellStyle name="Титул 6" xfId="200" xr:uid="{00000000-0005-0000-0000-0000C5000000}"/>
    <cellStyle name="Титул 7" xfId="201" xr:uid="{00000000-0005-0000-0000-0000C6000000}"/>
    <cellStyle name="Титул 8" xfId="202" xr:uid="{00000000-0005-0000-0000-0000C7000000}"/>
    <cellStyle name="Титул 9" xfId="203" xr:uid="{00000000-0005-0000-0000-0000C8000000}"/>
    <cellStyle name="Финансовый" xfId="1" builtinId="3"/>
    <cellStyle name="Финансовый 2" xfId="4" xr:uid="{00000000-0005-0000-0000-0000CA000000}"/>
    <cellStyle name="Финансовый 2 2" xfId="204" xr:uid="{00000000-0005-0000-0000-0000CB000000}"/>
    <cellStyle name="Финансовый 3" xfId="205" xr:uid="{00000000-0005-0000-0000-0000CC000000}"/>
    <cellStyle name="Финансовый 3 2" xfId="6" xr:uid="{00000000-0005-0000-0000-0000CD000000}"/>
    <cellStyle name="Финансовый 4" xfId="206" xr:uid="{00000000-0005-0000-0000-0000CE000000}"/>
    <cellStyle name="Финансовый 4 2" xfId="207" xr:uid="{00000000-0005-0000-0000-0000CF000000}"/>
    <cellStyle name="Финансовый 5" xfId="208" xr:uid="{00000000-0005-0000-0000-0000D0000000}"/>
    <cellStyle name="Финансовый 5 2" xfId="209" xr:uid="{00000000-0005-0000-0000-0000D1000000}"/>
    <cellStyle name="Финансовый 6" xfId="210" xr:uid="{00000000-0005-0000-0000-0000D2000000}"/>
    <cellStyle name="Финансовый 7" xfId="211" xr:uid="{00000000-0005-0000-0000-0000D3000000}"/>
    <cellStyle name="Хвост" xfId="212" xr:uid="{00000000-0005-0000-0000-0000D4000000}"/>
    <cellStyle name="Хвост 10" xfId="213" xr:uid="{00000000-0005-0000-0000-0000D5000000}"/>
    <cellStyle name="Хвост 11" xfId="214" xr:uid="{00000000-0005-0000-0000-0000D6000000}"/>
    <cellStyle name="Хвост 2" xfId="215" xr:uid="{00000000-0005-0000-0000-0000D7000000}"/>
    <cellStyle name="Хвост 3" xfId="216" xr:uid="{00000000-0005-0000-0000-0000D8000000}"/>
    <cellStyle name="Хвост 4" xfId="217" xr:uid="{00000000-0005-0000-0000-0000D9000000}"/>
    <cellStyle name="Хвост 5" xfId="218" xr:uid="{00000000-0005-0000-0000-0000DA000000}"/>
    <cellStyle name="Хвост 6" xfId="219" xr:uid="{00000000-0005-0000-0000-0000DB000000}"/>
    <cellStyle name="Хвост 7" xfId="220" xr:uid="{00000000-0005-0000-0000-0000DC000000}"/>
    <cellStyle name="Хвост 8" xfId="221" xr:uid="{00000000-0005-0000-0000-0000DD000000}"/>
    <cellStyle name="Хвост 9" xfId="222" xr:uid="{00000000-0005-0000-0000-0000DE000000}"/>
    <cellStyle name="Цена" xfId="223" xr:uid="{00000000-0005-0000-0000-0000DF000000}"/>
    <cellStyle name="цены" xfId="224" xr:uid="{00000000-0005-0000-0000-0000E0000000}"/>
    <cellStyle name="число" xfId="225" xr:uid="{00000000-0005-0000-0000-0000E1000000}"/>
    <cellStyle name="Экспертиза" xfId="226" xr:uid="{00000000-0005-0000-0000-0000E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&#1063;&#1059;&#1051;&#1040;&#1053;&#1054;&#1042;_2005\&#1057;&#1045;&#1051;&#1068;&#1057;&#1050;&#1040;&#1071;%20&#1069;&#1053;&#1045;&#1056;&#1043;&#1045;&#1058;&#1048;&#1050;&#1040;\&#1044;&#1054;&#1043;%2022-2005_&#1053;&#1086;&#1075;&#1080;&#1085;&#1089;&#1082;&#1080;&#1077;\22-05%20&#1082;&#1072;&#1083;%20&#1087;&#1083;%20&#1089;&#1084;&#1077;&#1090;&#1099;%201_2%20&#1053;&#1086;&#1075;&#1080;&#1085;&#1089;&#1082;&#1080;&#107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SHABLON%202003\&#1057;&#1052;&#1045;&#1058;&#1067;\&#1057;&#1054;&#1043;&#1051;%20139-2003%20&#1054;&#1082;&#1090;&#1103;&#1073;&#1088;&#1100;&#1089;&#1082;&#1080;&#1077;%20&#1089;&#1077;&#1090;&#108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240-2003%20&#1057;&#1054;&#1043;%20&#1044;&#1084;&#1080;&#1090;&#1088;&#1086;&#1074;&#1089;&#1082;&#1080;&#1077;%20&#1089;&#1077;&#1090;&#1080;\240-2003%20&#1057;&#1054;&#1043;&#1051;%2019,896%20&#1044;&#1084;&#1080;&#1090;&#1088;&#1086;&#1074;&#1089;&#1082;&#1080;&#1077;%20&#1089;&#1077;&#1090;&#1080;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NLobanova/&#1052;&#1086;&#1080;%20&#1076;&#1086;&#1082;&#1091;&#1084;&#1077;&#1085;&#1090;&#1099;/1-&#1044;&#1054;&#1043;&#1054;&#1042;&#1054;&#1056;&#1067;/&#1063;&#1091;&#1083;&#1082;&#1086;&#1074;%202008/11&#1076;-2008/11&#1076;-2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NLobanova/&#1052;&#1086;&#1080;%20&#1076;&#1086;&#1082;&#1091;&#1084;&#1077;&#1085;&#1090;&#1099;/1-&#1044;&#1054;&#1043;&#1054;&#1042;&#1054;&#1056;&#1067;/&#1041;&#1091;&#1083;&#1072;&#1090;&#1086;&#1074;%202008/6&#1076;-2008%201-200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zemc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NLobanova/&#1052;&#1086;&#1080;%20&#1076;&#1086;&#1082;&#1091;&#1084;&#1077;&#1085;&#1090;&#1099;/2-&#1057;&#1054;&#1043;&#1051;&#1040;&#1064;&#1045;&#1053;&#1048;&#1071;/&#1063;&#1077;&#1088;&#1082;&#1072;&#1089;&#1086;&#1074;%202008/8&#1089;-2008%20&#1058;&#1069;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loban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VKancidalova.S13FLOOR5/&#1052;&#1086;&#1080;%20&#1076;&#1086;&#1082;&#1091;&#1084;&#1077;&#1085;&#1090;&#1099;/VALENTINA/VALENTINA/&#1063;&#1091;&#1083;&#1072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60-2003%20&#1057;&#1054;&#1043;%20&#1052;&#1086;&#1078;&#1072;&#1081;&#1089;&#1082;&#1080;&#1077;%20&#1101;&#1083;_&#1089;&#1077;&#1090;&#1080;3+\160-2003%20&#1057;&#1054;&#1043;&#1051;%20&#1052;&#1086;&#1078;3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93">
          <cell r="B93" t="str">
            <v>2.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ЛЕДАРНЫЙ ПЛАН"/>
      <sheetName val="СВОДНАЯ СМЕТА"/>
      <sheetName val="смета 1 изыскание"/>
      <sheetName val="смета 2 проект. работы (2)"/>
      <sheetName val="смета 2 проект. работы (3)"/>
      <sheetName val="Распределение"/>
      <sheetName val="См3 Командиров"/>
      <sheetName val="Перечень объектов 6кВ"/>
      <sheetName val="Перечень объектов 04кВ"/>
      <sheetName val="смета 2 проект. работы"/>
      <sheetName val="свод смета ПОДГОН)"/>
      <sheetName val="Лист1"/>
      <sheetName val="Лист2"/>
      <sheetName val="Лист3"/>
      <sheetName val="смета 2 проект_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орма проект работ (2)"/>
      <sheetName val="Изыскательские (3)"/>
      <sheetName val="КАЛЕДАРНЫЙ ПЛАН"/>
      <sheetName val="Сводная смета"/>
      <sheetName val="См-1 Октябр сети изыскание"/>
      <sheetName val="См-2 Октябр сети  проект работы"/>
      <sheetName val="Изыскательские (2)"/>
      <sheetName val="Лист3"/>
      <sheetName val="См_2 Октябр сети  проект работ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СВОДНАЯ СМЕТА (2)"/>
      <sheetName val="Подгон СВОД СМ"/>
      <sheetName val="ЗАПИСКА"/>
      <sheetName val="КАЛЕДАРНЫЙ ПЛАН"/>
      <sheetName val="смета 1 изыскание"/>
      <sheetName val="См3 Команд"/>
      <sheetName val="смета 2 проект. работы"/>
      <sheetName val="Лист3"/>
      <sheetName val="смета 2 проект_ работ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_1"/>
      <sheetName val="4НКУ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_из"/>
      <sheetName val="3_пр"/>
      <sheetName val="4_РЗ"/>
      <sheetName val="5_конф"/>
      <sheetName val="6_НКУ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Кабель"/>
      <sheetName val="Списк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РЗ"/>
      <sheetName val="3конф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_2 Шатурс сети  проект работы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ЗАПИСКА"/>
      <sheetName val="Перечень объектов"/>
      <sheetName val="КАЛЕДАРНЫЙ ПЛАН"/>
      <sheetName val="СВОДНАЯ СМЕТА (2)"/>
      <sheetName val="Подгон СВОД СМ"/>
      <sheetName val="См1изыскание"/>
      <sheetName val="См3 Команд"/>
      <sheetName val="См-2 проектн"/>
      <sheetName val="Изыскательские (2)"/>
      <sheetName val="Форма проект работ (2)"/>
      <sheetName val="Лист3"/>
      <sheetName val="См_2 проект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Смета2 проект. раб.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Y40"/>
  <sheetViews>
    <sheetView tabSelected="1" view="pageBreakPreview" topLeftCell="A4" zoomScaleNormal="100" zoomScaleSheetLayoutView="100" workbookViewId="0">
      <selection activeCell="E10" sqref="E10:P10"/>
    </sheetView>
  </sheetViews>
  <sheetFormatPr defaultColWidth="8.85546875" defaultRowHeight="12.75"/>
  <cols>
    <col min="1" max="1" width="4.5703125" style="9" customWidth="1"/>
    <col min="2" max="2" width="14.7109375" style="5" customWidth="1"/>
    <col min="3" max="3" width="18.5703125" style="5" customWidth="1"/>
    <col min="4" max="4" width="18.7109375" style="5" customWidth="1"/>
    <col min="5" max="5" width="5.28515625" style="5" customWidth="1"/>
    <col min="6" max="6" width="5.85546875" style="5" customWidth="1"/>
    <col min="7" max="7" width="23.5703125" style="5" customWidth="1"/>
    <col min="8" max="8" width="13" style="5" customWidth="1"/>
    <col min="9" max="9" width="5.5703125" style="11" customWidth="1"/>
    <col min="10" max="10" width="8.42578125" style="5" customWidth="1"/>
    <col min="11" max="11" width="7.140625" style="5" customWidth="1"/>
    <col min="12" max="12" width="7.7109375" style="5" customWidth="1"/>
    <col min="13" max="13" width="7" style="5" customWidth="1"/>
    <col min="14" max="14" width="2.140625" style="5" customWidth="1"/>
    <col min="15" max="15" width="12.42578125" style="5" customWidth="1"/>
    <col min="16" max="16" width="3" style="5" customWidth="1"/>
    <col min="17" max="17" width="9.5703125" style="5" customWidth="1"/>
    <col min="18" max="18" width="14.42578125" style="12" customWidth="1"/>
    <col min="19" max="19" width="18.42578125" style="10" customWidth="1"/>
    <col min="20" max="20" width="6" style="5" customWidth="1"/>
    <col min="21" max="21" width="13.85546875" style="5" customWidth="1"/>
    <col min="22" max="22" width="6.7109375" style="5" customWidth="1"/>
    <col min="23" max="23" width="8.85546875" style="5" customWidth="1"/>
    <col min="24" max="24" width="16.28515625" style="5" customWidth="1"/>
    <col min="25" max="25" width="19.140625" style="5" customWidth="1"/>
    <col min="26" max="26" width="16.28515625" style="5" customWidth="1"/>
    <col min="27" max="27" width="11.140625" style="5" customWidth="1"/>
    <col min="28" max="28" width="10.7109375" style="5" customWidth="1"/>
    <col min="29" max="16384" width="8.85546875" style="5"/>
  </cols>
  <sheetData>
    <row r="1" spans="1:25">
      <c r="A1" s="1"/>
      <c r="B1" s="2"/>
      <c r="C1" s="2"/>
      <c r="D1" s="2"/>
      <c r="E1" s="2"/>
      <c r="F1" s="2"/>
      <c r="G1" s="2"/>
      <c r="H1" s="2"/>
      <c r="I1" s="2"/>
      <c r="J1" s="1"/>
      <c r="K1" s="3"/>
      <c r="L1" s="2"/>
      <c r="M1" s="4"/>
      <c r="N1" s="2"/>
      <c r="O1" s="2"/>
      <c r="P1" s="2"/>
      <c r="Q1" s="2"/>
      <c r="R1" s="5"/>
      <c r="S1" s="5"/>
    </row>
    <row r="2" spans="1:25" ht="12.75" customHeight="1">
      <c r="A2" s="135" t="s">
        <v>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5"/>
      <c r="S2" s="5"/>
    </row>
    <row r="3" spans="1:25" ht="12.75" customHeight="1">
      <c r="A3" s="136" t="s">
        <v>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5"/>
      <c r="S3" s="5"/>
    </row>
    <row r="4" spans="1:25" ht="12.75" customHeight="1">
      <c r="A4" s="7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5"/>
      <c r="S4" s="5"/>
    </row>
    <row r="5" spans="1:25" ht="26.25" customHeight="1">
      <c r="A5" s="7"/>
      <c r="B5" s="133" t="s">
        <v>2</v>
      </c>
      <c r="C5" s="134"/>
      <c r="D5" s="134"/>
      <c r="E5" s="133" t="s">
        <v>54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8"/>
      <c r="S5" s="5"/>
    </row>
    <row r="6" spans="1:25" ht="12.75" customHeight="1">
      <c r="A6" s="7"/>
      <c r="B6" s="133" t="s">
        <v>3</v>
      </c>
      <c r="C6" s="134"/>
      <c r="D6" s="134"/>
      <c r="E6" s="133" t="s">
        <v>4</v>
      </c>
      <c r="F6" s="134"/>
      <c r="G6" s="134"/>
      <c r="H6" s="133"/>
      <c r="I6" s="134"/>
      <c r="J6" s="134"/>
      <c r="K6" s="133"/>
      <c r="L6" s="134"/>
      <c r="M6" s="134"/>
      <c r="N6" s="133"/>
      <c r="O6" s="134"/>
      <c r="P6" s="134"/>
      <c r="Q6" s="8"/>
      <c r="R6" s="8"/>
      <c r="S6" s="5"/>
    </row>
    <row r="7" spans="1:25" ht="12" customHeight="1">
      <c r="A7" s="7"/>
      <c r="B7" s="133" t="s">
        <v>5</v>
      </c>
      <c r="C7" s="134"/>
      <c r="D7" s="134"/>
      <c r="E7" s="133" t="s">
        <v>45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8"/>
      <c r="S7" s="5"/>
    </row>
    <row r="8" spans="1:25" ht="12.75" customHeight="1">
      <c r="A8" s="7"/>
      <c r="B8" s="133" t="s">
        <v>6</v>
      </c>
      <c r="C8" s="134"/>
      <c r="D8" s="134"/>
      <c r="E8" s="133"/>
      <c r="F8" s="134"/>
      <c r="G8" s="134"/>
      <c r="H8" s="133"/>
      <c r="I8" s="134"/>
      <c r="J8" s="134"/>
      <c r="K8" s="133"/>
      <c r="L8" s="134"/>
      <c r="M8" s="134"/>
      <c r="N8" s="133"/>
      <c r="O8" s="134"/>
      <c r="P8" s="134"/>
      <c r="Q8" s="8"/>
      <c r="R8" s="8"/>
      <c r="S8" s="5"/>
    </row>
    <row r="9" spans="1:25" ht="12.75" customHeight="1">
      <c r="A9" s="7"/>
      <c r="B9" s="133" t="s">
        <v>7</v>
      </c>
      <c r="C9" s="134"/>
      <c r="D9" s="134"/>
      <c r="E9" s="133" t="s">
        <v>46</v>
      </c>
      <c r="F9" s="134"/>
      <c r="G9" s="134"/>
      <c r="H9" s="133"/>
      <c r="I9" s="134"/>
      <c r="J9" s="134"/>
      <c r="K9" s="133"/>
      <c r="L9" s="134"/>
      <c r="M9" s="134"/>
      <c r="N9" s="133"/>
      <c r="O9" s="134"/>
      <c r="P9" s="134"/>
      <c r="Q9" s="8"/>
      <c r="R9" s="8"/>
      <c r="S9" s="5"/>
    </row>
    <row r="10" spans="1:25" ht="40.5" customHeight="1">
      <c r="A10" s="7"/>
      <c r="B10" s="133" t="s">
        <v>8</v>
      </c>
      <c r="C10" s="134"/>
      <c r="D10" s="134"/>
      <c r="E10" s="133" t="s">
        <v>9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8"/>
      <c r="R10" s="8"/>
      <c r="S10" s="5"/>
    </row>
    <row r="11" spans="1:25" ht="13.5" thickBot="1"/>
    <row r="12" spans="1:25" ht="25.5">
      <c r="A12" s="13" t="s">
        <v>10</v>
      </c>
      <c r="B12" s="137" t="s">
        <v>11</v>
      </c>
      <c r="C12" s="138"/>
      <c r="D12" s="139"/>
      <c r="E12" s="137" t="s">
        <v>12</v>
      </c>
      <c r="F12" s="138"/>
      <c r="G12" s="138"/>
      <c r="H12" s="140" t="s">
        <v>13</v>
      </c>
      <c r="I12" s="141"/>
      <c r="J12" s="141"/>
      <c r="K12" s="141"/>
      <c r="L12" s="141"/>
      <c r="M12" s="141"/>
      <c r="N12" s="141"/>
      <c r="O12" s="141"/>
      <c r="P12" s="141"/>
      <c r="Q12" s="141"/>
      <c r="R12" s="14" t="s">
        <v>14</v>
      </c>
    </row>
    <row r="13" spans="1:25" ht="13.5" thickBot="1">
      <c r="A13" s="15">
        <v>1</v>
      </c>
      <c r="B13" s="122">
        <v>2</v>
      </c>
      <c r="C13" s="122"/>
      <c r="D13" s="122"/>
      <c r="E13" s="123">
        <v>3</v>
      </c>
      <c r="F13" s="123"/>
      <c r="G13" s="124"/>
      <c r="H13" s="125">
        <v>4</v>
      </c>
      <c r="I13" s="126"/>
      <c r="J13" s="126"/>
      <c r="K13" s="126"/>
      <c r="L13" s="126"/>
      <c r="M13" s="126"/>
      <c r="N13" s="126"/>
      <c r="O13" s="126"/>
      <c r="P13" s="126"/>
      <c r="Q13" s="126"/>
      <c r="R13" s="16">
        <v>5</v>
      </c>
    </row>
    <row r="14" spans="1:25" ht="13.5" thickBot="1">
      <c r="A14" s="127" t="s">
        <v>15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9"/>
      <c r="V14" s="17"/>
      <c r="W14" s="17"/>
      <c r="X14" s="17"/>
      <c r="Y14" s="18"/>
    </row>
    <row r="15" spans="1:25" ht="18" customHeight="1">
      <c r="A15" s="25">
        <v>1</v>
      </c>
      <c r="B15" s="130" t="s">
        <v>41</v>
      </c>
      <c r="C15" s="131"/>
      <c r="D15" s="132"/>
      <c r="E15" s="42"/>
      <c r="F15" s="38"/>
      <c r="G15" s="43"/>
      <c r="H15" s="17">
        <f>C23</f>
        <v>78460</v>
      </c>
      <c r="I15" s="87" t="s">
        <v>16</v>
      </c>
      <c r="J15" s="87">
        <f>F21</f>
        <v>1</v>
      </c>
      <c r="K15" s="87" t="s">
        <v>16</v>
      </c>
      <c r="L15" s="5">
        <f>F19</f>
        <v>1.2</v>
      </c>
      <c r="N15" s="87" t="s">
        <v>16</v>
      </c>
      <c r="O15" s="88">
        <f>Q22</f>
        <v>1.4971999999999999</v>
      </c>
      <c r="P15" s="88"/>
      <c r="Q15" s="88"/>
      <c r="R15" s="89">
        <f>ROUND((H15*J15*L15*O15),2)</f>
        <v>140964.37</v>
      </c>
      <c r="S15" s="22"/>
      <c r="T15" s="23"/>
      <c r="U15" s="24"/>
    </row>
    <row r="16" spans="1:25" ht="18" customHeight="1">
      <c r="A16" s="25"/>
      <c r="B16" s="25" t="s">
        <v>17</v>
      </c>
      <c r="C16" s="9">
        <v>1484</v>
      </c>
      <c r="D16" s="26" t="s">
        <v>18</v>
      </c>
      <c r="E16" s="27" t="s">
        <v>19</v>
      </c>
      <c r="F16" s="28"/>
      <c r="G16" s="29"/>
      <c r="H16" s="30"/>
      <c r="I16" s="30"/>
      <c r="J16" s="30"/>
      <c r="K16" s="30"/>
      <c r="R16" s="32"/>
      <c r="S16" s="22"/>
      <c r="T16" s="23"/>
      <c r="U16" s="24"/>
    </row>
    <row r="17" spans="1:21" ht="18" customHeight="1">
      <c r="A17" s="25"/>
      <c r="B17" s="25"/>
      <c r="C17" s="9"/>
      <c r="D17" s="26"/>
      <c r="E17" s="27"/>
      <c r="F17" s="28"/>
      <c r="G17" s="29"/>
      <c r="H17" s="120"/>
      <c r="I17" s="121"/>
      <c r="J17" s="121"/>
      <c r="K17" s="33"/>
      <c r="L17" s="34"/>
      <c r="M17" s="35"/>
      <c r="N17" s="35"/>
      <c r="O17" s="36"/>
      <c r="P17" s="36"/>
      <c r="Q17" s="37"/>
      <c r="R17" s="32"/>
      <c r="S17" s="22"/>
      <c r="T17" s="23"/>
      <c r="U17" s="24"/>
    </row>
    <row r="18" spans="1:21" ht="18" customHeight="1">
      <c r="A18" s="25"/>
      <c r="B18" s="25"/>
      <c r="C18" s="9"/>
      <c r="D18" s="26"/>
      <c r="E18" s="38" t="s">
        <v>23</v>
      </c>
      <c r="F18" s="38">
        <v>1.3</v>
      </c>
      <c r="G18" s="39" t="s">
        <v>47</v>
      </c>
      <c r="H18" s="120"/>
      <c r="I18" s="121"/>
      <c r="J18" s="121"/>
      <c r="K18" s="33"/>
      <c r="L18" s="31" t="s">
        <v>20</v>
      </c>
      <c r="M18" s="31" t="s">
        <v>21</v>
      </c>
      <c r="N18" s="30"/>
      <c r="O18" s="31" t="s">
        <v>22</v>
      </c>
      <c r="P18" s="36"/>
      <c r="Q18" s="37"/>
      <c r="R18" s="32"/>
      <c r="S18" s="22"/>
      <c r="T18" s="23"/>
      <c r="U18" s="24"/>
    </row>
    <row r="19" spans="1:21" ht="18" customHeight="1">
      <c r="A19" s="25"/>
      <c r="B19" s="40" t="s">
        <v>24</v>
      </c>
      <c r="C19" s="41"/>
      <c r="D19" s="26">
        <v>2</v>
      </c>
      <c r="E19" s="38" t="s">
        <v>23</v>
      </c>
      <c r="F19" s="38">
        <v>1.2</v>
      </c>
      <c r="G19" s="43" t="s">
        <v>43</v>
      </c>
      <c r="H19" s="120" t="s">
        <v>25</v>
      </c>
      <c r="I19" s="121"/>
      <c r="J19" s="121"/>
      <c r="K19" s="33"/>
      <c r="L19" s="34">
        <v>251</v>
      </c>
      <c r="M19" s="35">
        <f>ROUND(L19/C16,4)</f>
        <v>0.1691</v>
      </c>
      <c r="N19" s="35" t="s">
        <v>26</v>
      </c>
      <c r="O19" s="44">
        <f>F18</f>
        <v>1.3</v>
      </c>
      <c r="P19" s="36" t="s">
        <v>27</v>
      </c>
      <c r="Q19" s="37">
        <f>ROUND(M19*O19,4)</f>
        <v>0.2198</v>
      </c>
      <c r="R19" s="32"/>
      <c r="S19" s="22"/>
      <c r="T19" s="23"/>
      <c r="U19" s="24"/>
    </row>
    <row r="20" spans="1:21" ht="18" customHeight="1">
      <c r="A20" s="25"/>
      <c r="B20" s="42"/>
      <c r="C20" s="38"/>
      <c r="D20" s="43"/>
      <c r="E20" s="38" t="s">
        <v>23</v>
      </c>
      <c r="F20" s="38">
        <v>1.2</v>
      </c>
      <c r="G20" s="43" t="s">
        <v>28</v>
      </c>
      <c r="H20" s="120" t="s">
        <v>42</v>
      </c>
      <c r="I20" s="121"/>
      <c r="J20" s="121"/>
      <c r="K20" s="33"/>
      <c r="L20" s="34">
        <v>1000</v>
      </c>
      <c r="M20" s="35">
        <f>ROUND(L20/C16,4)</f>
        <v>0.67390000000000005</v>
      </c>
      <c r="N20" s="35" t="s">
        <v>26</v>
      </c>
      <c r="O20" s="44">
        <f>F18*F20</f>
        <v>1.56</v>
      </c>
      <c r="P20" s="36" t="s">
        <v>27</v>
      </c>
      <c r="Q20" s="37">
        <f>ROUND(M20*O20,4)</f>
        <v>1.0512999999999999</v>
      </c>
      <c r="R20" s="32"/>
      <c r="T20" s="23"/>
      <c r="U20" s="24"/>
    </row>
    <row r="21" spans="1:21" ht="18" customHeight="1">
      <c r="A21" s="25"/>
      <c r="B21" s="42" t="s">
        <v>29</v>
      </c>
      <c r="C21" s="45">
        <v>19.100000000000001</v>
      </c>
      <c r="D21" s="43" t="s">
        <v>30</v>
      </c>
      <c r="E21" s="38" t="s">
        <v>23</v>
      </c>
      <c r="F21" s="38">
        <v>1</v>
      </c>
      <c r="G21" s="43" t="s">
        <v>31</v>
      </c>
      <c r="H21" s="120" t="s">
        <v>53</v>
      </c>
      <c r="I21" s="121"/>
      <c r="J21" s="121"/>
      <c r="K21" s="33"/>
      <c r="L21" s="34">
        <v>233</v>
      </c>
      <c r="M21" s="35">
        <f>ROUND(L21/C16,4)</f>
        <v>0.157</v>
      </c>
      <c r="N21" s="35" t="s">
        <v>26</v>
      </c>
      <c r="O21" s="44">
        <f>F19*F20</f>
        <v>1.44</v>
      </c>
      <c r="P21" s="36" t="s">
        <v>27</v>
      </c>
      <c r="Q21" s="37">
        <f>ROUND(M21*O21,4)</f>
        <v>0.2261</v>
      </c>
      <c r="R21" s="32"/>
      <c r="S21" s="22"/>
      <c r="T21" s="23"/>
      <c r="U21" s="24"/>
    </row>
    <row r="22" spans="1:21" ht="18" customHeight="1">
      <c r="A22" s="25"/>
      <c r="B22" s="42" t="s">
        <v>32</v>
      </c>
      <c r="C22" s="38">
        <v>0.04</v>
      </c>
      <c r="D22" s="43"/>
      <c r="E22" s="38"/>
      <c r="F22" s="38"/>
      <c r="G22" s="43"/>
      <c r="H22" s="46" t="s">
        <v>33</v>
      </c>
      <c r="I22" s="47"/>
      <c r="J22" s="47"/>
      <c r="K22" s="47"/>
      <c r="L22" s="48"/>
      <c r="M22" s="47"/>
      <c r="N22" s="47"/>
      <c r="O22" s="47"/>
      <c r="P22" s="47"/>
      <c r="Q22" s="49">
        <f>SUM(Q19:Q21)</f>
        <v>1.4971999999999999</v>
      </c>
      <c r="R22" s="32"/>
      <c r="S22" s="22"/>
      <c r="T22" s="23"/>
      <c r="U22" s="24"/>
    </row>
    <row r="23" spans="1:21" ht="18" customHeight="1" thickBot="1">
      <c r="A23" s="25"/>
      <c r="B23" s="40" t="s">
        <v>34</v>
      </c>
      <c r="C23" s="18">
        <f>ROUND((C21+C22*C16)*1000,2)</f>
        <v>78460</v>
      </c>
      <c r="D23" s="50"/>
      <c r="E23" s="38"/>
      <c r="F23" s="38"/>
      <c r="G23" s="43"/>
      <c r="H23" s="17"/>
      <c r="I23" s="30"/>
      <c r="J23" s="23"/>
      <c r="K23" s="23"/>
      <c r="L23" s="96"/>
      <c r="M23" s="23"/>
      <c r="N23" s="23"/>
      <c r="O23" s="23"/>
      <c r="P23" s="23"/>
      <c r="Q23" s="95"/>
      <c r="R23" s="32"/>
      <c r="S23" s="22"/>
      <c r="T23" s="23"/>
      <c r="U23" s="24"/>
    </row>
    <row r="24" spans="1:21" ht="18" customHeight="1">
      <c r="A24" s="97">
        <v>2</v>
      </c>
      <c r="B24" s="142" t="s">
        <v>50</v>
      </c>
      <c r="C24" s="143"/>
      <c r="D24" s="144"/>
      <c r="E24" s="19"/>
      <c r="F24" s="20"/>
      <c r="G24" s="21"/>
      <c r="H24" s="98" t="s">
        <v>34</v>
      </c>
      <c r="I24" s="99" t="s">
        <v>51</v>
      </c>
      <c r="J24" s="99" t="s">
        <v>16</v>
      </c>
      <c r="K24" s="99" t="s">
        <v>52</v>
      </c>
      <c r="L24" s="94" t="s">
        <v>16</v>
      </c>
      <c r="M24" s="94" t="s">
        <v>48</v>
      </c>
      <c r="N24" s="99"/>
      <c r="O24" s="100"/>
      <c r="P24" s="100"/>
      <c r="Q24" s="100"/>
      <c r="R24" s="101"/>
      <c r="S24" s="22"/>
      <c r="T24" s="23"/>
      <c r="U24" s="24"/>
    </row>
    <row r="25" spans="1:21" ht="18" customHeight="1">
      <c r="A25" s="25"/>
      <c r="B25" s="25" t="s">
        <v>17</v>
      </c>
      <c r="C25" s="9">
        <v>233</v>
      </c>
      <c r="D25" s="26" t="s">
        <v>18</v>
      </c>
      <c r="E25" s="27" t="s">
        <v>19</v>
      </c>
      <c r="F25" s="28"/>
      <c r="G25" s="29"/>
      <c r="H25" s="17" t="s">
        <v>34</v>
      </c>
      <c r="I25" s="93">
        <f>C30</f>
        <v>49.5</v>
      </c>
      <c r="J25" s="30" t="s">
        <v>16</v>
      </c>
      <c r="K25" s="30">
        <f>C31</f>
        <v>0.85499999999999998</v>
      </c>
      <c r="L25" s="5" t="s">
        <v>16</v>
      </c>
      <c r="M25" s="5">
        <f>C25</f>
        <v>233</v>
      </c>
      <c r="R25" s="89">
        <f>C32</f>
        <v>248715</v>
      </c>
      <c r="S25" s="22"/>
      <c r="T25" s="23"/>
      <c r="U25" s="24"/>
    </row>
    <row r="26" spans="1:21" ht="18" customHeight="1">
      <c r="A26" s="25"/>
      <c r="B26" s="25"/>
      <c r="C26" s="9"/>
      <c r="D26" s="26"/>
      <c r="E26" s="27"/>
      <c r="F26" s="28"/>
      <c r="G26" s="29"/>
      <c r="H26" s="120"/>
      <c r="I26" s="121"/>
      <c r="J26" s="121"/>
      <c r="K26" s="33"/>
      <c r="L26" s="34"/>
      <c r="M26" s="35"/>
      <c r="N26" s="35"/>
      <c r="O26" s="36"/>
      <c r="P26" s="36"/>
      <c r="Q26" s="37"/>
      <c r="R26" s="32"/>
      <c r="S26" s="22"/>
      <c r="T26" s="23"/>
      <c r="U26" s="24"/>
    </row>
    <row r="27" spans="1:21" ht="18" customHeight="1">
      <c r="A27" s="25"/>
      <c r="B27" s="25"/>
      <c r="C27" s="9"/>
      <c r="D27" s="26"/>
      <c r="E27" s="38" t="s">
        <v>23</v>
      </c>
      <c r="F27" s="38">
        <v>1</v>
      </c>
      <c r="G27" s="43" t="s">
        <v>31</v>
      </c>
      <c r="H27" s="120"/>
      <c r="I27" s="121"/>
      <c r="J27" s="121"/>
      <c r="K27" s="33"/>
      <c r="L27" s="31"/>
      <c r="M27" s="31"/>
      <c r="N27" s="30"/>
      <c r="O27" s="31"/>
      <c r="P27" s="36"/>
      <c r="Q27" s="37"/>
      <c r="R27" s="32"/>
      <c r="S27" s="22"/>
      <c r="T27" s="23"/>
      <c r="U27" s="24"/>
    </row>
    <row r="28" spans="1:21" ht="18" customHeight="1">
      <c r="A28" s="25"/>
      <c r="B28" s="40"/>
      <c r="C28" s="41"/>
      <c r="D28" s="26"/>
      <c r="E28" s="38"/>
      <c r="F28" s="38"/>
      <c r="G28" s="43"/>
      <c r="H28" s="120"/>
      <c r="I28" s="121"/>
      <c r="J28" s="121"/>
      <c r="K28" s="33"/>
      <c r="L28" s="34"/>
      <c r="M28" s="35"/>
      <c r="N28" s="35"/>
      <c r="O28" s="44"/>
      <c r="P28" s="36"/>
      <c r="Q28" s="37"/>
      <c r="R28" s="32"/>
      <c r="S28" s="22"/>
      <c r="T28" s="23"/>
      <c r="U28" s="24"/>
    </row>
    <row r="29" spans="1:21" ht="18" customHeight="1">
      <c r="A29" s="25"/>
      <c r="B29" s="42"/>
      <c r="C29" s="38"/>
      <c r="D29" s="43"/>
      <c r="E29" s="38"/>
      <c r="F29" s="38"/>
      <c r="G29" s="43"/>
      <c r="H29" s="120"/>
      <c r="I29" s="121"/>
      <c r="J29" s="121"/>
      <c r="K29" s="33"/>
      <c r="L29" s="34"/>
      <c r="M29" s="35"/>
      <c r="N29" s="35"/>
      <c r="O29" s="44"/>
      <c r="P29" s="36"/>
      <c r="Q29" s="37"/>
      <c r="R29" s="32"/>
      <c r="S29" s="22"/>
      <c r="T29" s="23"/>
      <c r="U29" s="24"/>
    </row>
    <row r="30" spans="1:21" ht="18" customHeight="1">
      <c r="A30" s="25"/>
      <c r="B30" s="42" t="s">
        <v>29</v>
      </c>
      <c r="C30" s="45">
        <v>49.5</v>
      </c>
      <c r="D30" s="43" t="s">
        <v>49</v>
      </c>
      <c r="E30" s="38"/>
      <c r="F30" s="38"/>
      <c r="G30" s="43"/>
      <c r="H30" s="120"/>
      <c r="I30" s="121"/>
      <c r="J30" s="121"/>
      <c r="K30" s="33"/>
      <c r="L30" s="34"/>
      <c r="M30" s="35"/>
      <c r="N30" s="35"/>
      <c r="O30" s="44"/>
      <c r="P30" s="36"/>
      <c r="Q30" s="37"/>
      <c r="R30" s="32"/>
      <c r="S30" s="22"/>
      <c r="T30" s="23"/>
      <c r="U30" s="24"/>
    </row>
    <row r="31" spans="1:21" ht="18" customHeight="1">
      <c r="A31" s="25"/>
      <c r="B31" s="42" t="s">
        <v>32</v>
      </c>
      <c r="C31" s="38">
        <v>0.85499999999999998</v>
      </c>
      <c r="D31" s="43"/>
      <c r="E31" s="38"/>
      <c r="F31" s="38"/>
      <c r="G31" s="43"/>
      <c r="H31" s="46"/>
      <c r="I31" s="47"/>
      <c r="J31" s="47"/>
      <c r="K31" s="47"/>
      <c r="L31" s="48"/>
      <c r="M31" s="47"/>
      <c r="N31" s="47"/>
      <c r="O31" s="47"/>
      <c r="P31" s="47"/>
      <c r="Q31" s="49"/>
      <c r="R31" s="32"/>
      <c r="S31" s="22"/>
      <c r="T31" s="23"/>
      <c r="U31" s="24"/>
    </row>
    <row r="32" spans="1:21" ht="18" customHeight="1" thickBot="1">
      <c r="A32" s="92"/>
      <c r="B32" s="109" t="s">
        <v>34</v>
      </c>
      <c r="C32" s="110">
        <f>ROUND((C30+C31*C25)*1000,2)</f>
        <v>248715</v>
      </c>
      <c r="D32" s="111"/>
      <c r="E32" s="108"/>
      <c r="F32" s="108"/>
      <c r="G32" s="91"/>
      <c r="H32" s="102"/>
      <c r="I32" s="103"/>
      <c r="J32" s="104"/>
      <c r="K32" s="104"/>
      <c r="L32" s="105"/>
      <c r="M32" s="104"/>
      <c r="N32" s="104"/>
      <c r="O32" s="104"/>
      <c r="P32" s="104"/>
      <c r="Q32" s="106"/>
      <c r="R32" s="107"/>
      <c r="S32" s="22"/>
      <c r="T32" s="23"/>
      <c r="U32" s="24"/>
    </row>
    <row r="33" spans="1:24" ht="18" customHeight="1" thickBot="1">
      <c r="A33" s="51">
        <v>2</v>
      </c>
      <c r="B33" s="52" t="s">
        <v>33</v>
      </c>
      <c r="C33" s="53"/>
      <c r="D33" s="54"/>
      <c r="E33" s="55"/>
      <c r="F33" s="55"/>
      <c r="G33" s="56"/>
      <c r="H33" s="57"/>
      <c r="I33" s="58"/>
      <c r="J33" s="59"/>
      <c r="K33" s="59"/>
      <c r="L33" s="59"/>
      <c r="M33" s="59"/>
      <c r="N33" s="59"/>
      <c r="O33" s="59"/>
      <c r="P33" s="59"/>
      <c r="Q33" s="59"/>
      <c r="R33" s="60">
        <f>SUM(R15:R32)</f>
        <v>389679.37</v>
      </c>
      <c r="T33" s="61"/>
    </row>
    <row r="34" spans="1:24" ht="13.5" thickBot="1">
      <c r="A34" s="62">
        <v>3</v>
      </c>
      <c r="B34" s="113" t="s">
        <v>35</v>
      </c>
      <c r="C34" s="114"/>
      <c r="D34" s="115"/>
      <c r="E34" s="63" t="s">
        <v>36</v>
      </c>
      <c r="F34" s="90">
        <v>0.02</v>
      </c>
      <c r="G34" s="64" t="s">
        <v>37</v>
      </c>
      <c r="H34" s="65">
        <f>R33</f>
        <v>389679.37</v>
      </c>
      <c r="I34" s="66" t="s">
        <v>16</v>
      </c>
      <c r="J34" s="67">
        <v>0.02</v>
      </c>
      <c r="K34" s="68"/>
      <c r="L34" s="69"/>
      <c r="M34" s="69"/>
      <c r="N34" s="69"/>
      <c r="O34" s="69"/>
      <c r="P34" s="69"/>
      <c r="Q34" s="69"/>
      <c r="R34" s="70">
        <f>H34*J34</f>
        <v>7793.5874000000003</v>
      </c>
      <c r="T34" s="61"/>
    </row>
    <row r="35" spans="1:24" ht="66" customHeight="1" thickBot="1">
      <c r="A35" s="62">
        <v>4</v>
      </c>
      <c r="B35" s="113" t="s">
        <v>44</v>
      </c>
      <c r="C35" s="114"/>
      <c r="D35" s="115"/>
      <c r="E35" s="63" t="s">
        <v>36</v>
      </c>
      <c r="F35" s="71">
        <v>5.6470000000000002</v>
      </c>
      <c r="G35" s="64" t="s">
        <v>40</v>
      </c>
      <c r="H35" s="65">
        <f>R33+R34</f>
        <v>397472.95740000001</v>
      </c>
      <c r="I35" s="66" t="s">
        <v>16</v>
      </c>
      <c r="J35" s="67">
        <f>F35</f>
        <v>5.6470000000000002</v>
      </c>
      <c r="K35" s="68"/>
      <c r="L35" s="69"/>
      <c r="M35" s="69"/>
      <c r="N35" s="69"/>
      <c r="O35" s="69"/>
      <c r="P35" s="69"/>
      <c r="Q35" s="69"/>
      <c r="R35" s="70">
        <f>ROUND(H35*J35,2)</f>
        <v>2244529.79</v>
      </c>
      <c r="T35" s="61"/>
    </row>
    <row r="36" spans="1:24" ht="13.5" customHeight="1" thickBot="1">
      <c r="A36" s="72">
        <v>5</v>
      </c>
      <c r="B36" s="116" t="s">
        <v>38</v>
      </c>
      <c r="C36" s="117"/>
      <c r="D36" s="118"/>
      <c r="E36" s="19"/>
      <c r="F36" s="20"/>
      <c r="G36" s="21"/>
      <c r="H36" s="86"/>
      <c r="I36" s="58"/>
      <c r="J36" s="59"/>
      <c r="K36" s="59"/>
      <c r="L36" s="59"/>
      <c r="M36" s="59"/>
      <c r="N36" s="59"/>
      <c r="O36" s="59"/>
      <c r="P36" s="59"/>
      <c r="Q36" s="59"/>
      <c r="R36" s="79">
        <f>R35</f>
        <v>2244529.79</v>
      </c>
      <c r="T36" s="61"/>
      <c r="X36" s="84"/>
    </row>
    <row r="37" spans="1:24" s="80" customFormat="1" ht="13.5" customHeight="1" thickBot="1">
      <c r="A37" s="62">
        <v>6</v>
      </c>
      <c r="B37" s="116" t="s">
        <v>39</v>
      </c>
      <c r="C37" s="117"/>
      <c r="D37" s="73"/>
      <c r="E37" s="74"/>
      <c r="F37" s="75"/>
      <c r="G37" s="76"/>
      <c r="H37" s="85"/>
      <c r="I37" s="77"/>
      <c r="J37" s="77"/>
      <c r="K37" s="77"/>
      <c r="L37" s="75"/>
      <c r="M37" s="75"/>
      <c r="N37" s="75"/>
      <c r="O37" s="78"/>
      <c r="P37" s="78"/>
      <c r="Q37" s="75"/>
      <c r="R37" s="79">
        <f>R36*1.2</f>
        <v>2693435.7480000001</v>
      </c>
    </row>
    <row r="38" spans="1:24" ht="15.75" customHeight="1">
      <c r="I38" s="5"/>
      <c r="J38" s="11"/>
      <c r="K38" s="119"/>
      <c r="L38" s="119"/>
      <c r="M38" s="119"/>
      <c r="N38" s="119"/>
      <c r="O38" s="119"/>
      <c r="P38" s="119"/>
      <c r="Q38" s="119"/>
      <c r="R38" s="83"/>
    </row>
    <row r="39" spans="1:24" ht="15.75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112"/>
      <c r="L39" s="112"/>
      <c r="M39" s="112"/>
      <c r="N39" s="112"/>
      <c r="O39" s="112"/>
      <c r="P39" s="112"/>
      <c r="Q39" s="112"/>
      <c r="R39" s="83"/>
      <c r="S39" s="5"/>
    </row>
    <row r="40" spans="1:24" ht="15.75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2"/>
      <c r="S40" s="5"/>
    </row>
  </sheetData>
  <mergeCells count="48">
    <mergeCell ref="B24:D24"/>
    <mergeCell ref="H26:J26"/>
    <mergeCell ref="H27:J27"/>
    <mergeCell ref="H28:J28"/>
    <mergeCell ref="H29:J29"/>
    <mergeCell ref="H30:J30"/>
    <mergeCell ref="A2:Q2"/>
    <mergeCell ref="A3:Q3"/>
    <mergeCell ref="B5:D5"/>
    <mergeCell ref="E5:Q5"/>
    <mergeCell ref="B6:D6"/>
    <mergeCell ref="E6:G6"/>
    <mergeCell ref="H6:J6"/>
    <mergeCell ref="K6:M6"/>
    <mergeCell ref="N6:P6"/>
    <mergeCell ref="B7:D7"/>
    <mergeCell ref="E7:Q7"/>
    <mergeCell ref="E8:G8"/>
    <mergeCell ref="B12:D12"/>
    <mergeCell ref="E12:G12"/>
    <mergeCell ref="H12:Q12"/>
    <mergeCell ref="B10:D10"/>
    <mergeCell ref="E10:P10"/>
    <mergeCell ref="B8:D8"/>
    <mergeCell ref="H8:J8"/>
    <mergeCell ref="K8:M8"/>
    <mergeCell ref="N8:P8"/>
    <mergeCell ref="B9:D9"/>
    <mergeCell ref="E9:G9"/>
    <mergeCell ref="H9:J9"/>
    <mergeCell ref="K9:M9"/>
    <mergeCell ref="N9:P9"/>
    <mergeCell ref="H21:J21"/>
    <mergeCell ref="B13:D13"/>
    <mergeCell ref="E13:G13"/>
    <mergeCell ref="H13:Q13"/>
    <mergeCell ref="A14:R14"/>
    <mergeCell ref="B15:D15"/>
    <mergeCell ref="H17:J17"/>
    <mergeCell ref="H18:J18"/>
    <mergeCell ref="H19:J19"/>
    <mergeCell ref="H20:J20"/>
    <mergeCell ref="K39:Q39"/>
    <mergeCell ref="B34:D34"/>
    <mergeCell ref="B35:D35"/>
    <mergeCell ref="B36:D36"/>
    <mergeCell ref="B37:C37"/>
    <mergeCell ref="K38:Q38"/>
  </mergeCells>
  <phoneticPr fontId="41" type="noConversion"/>
  <pageMargins left="0.70866141732283472" right="0.39370078740157483" top="0.39370078740157483" bottom="0.39370078740157483" header="0.31496062992125984" footer="0.31496062992125984"/>
  <pageSetup paperSize="9" scale="5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КЛ_Мантулинская</vt:lpstr>
      <vt:lpstr>КЛ_Мантулинская!Область_печати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Карпинcкая Ольга</dc:creator>
  <cp:lastModifiedBy>Шишканов Михаил Владимирович</cp:lastModifiedBy>
  <cp:lastPrinted>2024-09-20T07:46:06Z</cp:lastPrinted>
  <dcterms:created xsi:type="dcterms:W3CDTF">2023-05-14T21:17:07Z</dcterms:created>
  <dcterms:modified xsi:type="dcterms:W3CDTF">2024-09-23T13:53:28Z</dcterms:modified>
</cp:coreProperties>
</file>